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19875" windowHeight="771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Položky!$A$1:$G$57</definedName>
    <definedName name="_xlnm.Print_Area" localSheetId="1">Rekapitulace!$A$1:$I$16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Rekapitulace!$H$16</definedName>
    <definedName name="VRNKc">Rekapitulace!$E$15</definedName>
    <definedName name="VRNnazev">Rekapitulace!$A$15</definedName>
    <definedName name="VRNproc">Rekapitulace!$F$15</definedName>
    <definedName name="VRNzakl">Rekapitulace!$G$15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E56" i="3" l="1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1" i="3"/>
  <c r="BD51" i="3"/>
  <c r="BC51" i="3"/>
  <c r="BA51" i="3"/>
  <c r="G51" i="3"/>
  <c r="BB51" i="3" s="1"/>
  <c r="BE50" i="3"/>
  <c r="BD50" i="3"/>
  <c r="BC50" i="3"/>
  <c r="BB50" i="3"/>
  <c r="BA50" i="3"/>
  <c r="G50" i="3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5" i="3"/>
  <c r="BD45" i="3"/>
  <c r="BC45" i="3"/>
  <c r="BA45" i="3"/>
  <c r="G45" i="3"/>
  <c r="BB45" i="3" s="1"/>
  <c r="BE44" i="3"/>
  <c r="BD44" i="3"/>
  <c r="BC44" i="3"/>
  <c r="BB44" i="3"/>
  <c r="BA44" i="3"/>
  <c r="G44" i="3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D41" i="3"/>
  <c r="BC41" i="3"/>
  <c r="BA41" i="3"/>
  <c r="G41" i="3"/>
  <c r="B9" i="2"/>
  <c r="A9" i="2"/>
  <c r="C57" i="3"/>
  <c r="BE38" i="3"/>
  <c r="BD38" i="3"/>
  <c r="BC38" i="3"/>
  <c r="BB38" i="3"/>
  <c r="BA38" i="3"/>
  <c r="G38" i="3"/>
  <c r="BE37" i="3"/>
  <c r="BD37" i="3"/>
  <c r="BC37" i="3"/>
  <c r="BA37" i="3"/>
  <c r="G37" i="3"/>
  <c r="BB37" i="3" s="1"/>
  <c r="BE36" i="3"/>
  <c r="BD36" i="3"/>
  <c r="BC36" i="3"/>
  <c r="BB36" i="3"/>
  <c r="BA36" i="3"/>
  <c r="G36" i="3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7" i="3"/>
  <c r="BD27" i="3"/>
  <c r="BC27" i="3"/>
  <c r="BA27" i="3"/>
  <c r="G27" i="3"/>
  <c r="BB27" i="3" s="1"/>
  <c r="BE26" i="3"/>
  <c r="BD26" i="3"/>
  <c r="BC26" i="3"/>
  <c r="BA26" i="3"/>
  <c r="G26" i="3"/>
  <c r="BB26" i="3" s="1"/>
  <c r="BE25" i="3"/>
  <c r="BD25" i="3"/>
  <c r="BC25" i="3"/>
  <c r="BA25" i="3"/>
  <c r="G25" i="3"/>
  <c r="BB25" i="3" s="1"/>
  <c r="BE24" i="3"/>
  <c r="BD24" i="3"/>
  <c r="BC24" i="3"/>
  <c r="BA24" i="3"/>
  <c r="G24" i="3"/>
  <c r="BB24" i="3" s="1"/>
  <c r="BE23" i="3"/>
  <c r="BD23" i="3"/>
  <c r="BC23" i="3"/>
  <c r="BA23" i="3"/>
  <c r="G23" i="3"/>
  <c r="BB23" i="3" s="1"/>
  <c r="BE22" i="3"/>
  <c r="BD22" i="3"/>
  <c r="BC22" i="3"/>
  <c r="BB22" i="3"/>
  <c r="BA22" i="3"/>
  <c r="BA39" i="3" s="1"/>
  <c r="E8" i="2" s="1"/>
  <c r="G22" i="3"/>
  <c r="BE21" i="3"/>
  <c r="BD21" i="3"/>
  <c r="BC21" i="3"/>
  <c r="BA21" i="3"/>
  <c r="G21" i="3"/>
  <c r="BB21" i="3" s="1"/>
  <c r="B8" i="2"/>
  <c r="A8" i="2"/>
  <c r="C39" i="3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E16" i="3"/>
  <c r="BD16" i="3"/>
  <c r="BC16" i="3"/>
  <c r="BA16" i="3"/>
  <c r="G16" i="3"/>
  <c r="BB16" i="3" s="1"/>
  <c r="BE15" i="3"/>
  <c r="BD15" i="3"/>
  <c r="BC15" i="3"/>
  <c r="BA15" i="3"/>
  <c r="G15" i="3"/>
  <c r="BB15" i="3" s="1"/>
  <c r="BE14" i="3"/>
  <c r="BD14" i="3"/>
  <c r="BC14" i="3"/>
  <c r="BA14" i="3"/>
  <c r="G14" i="3"/>
  <c r="BB14" i="3" s="1"/>
  <c r="BE13" i="3"/>
  <c r="BD13" i="3"/>
  <c r="BC13" i="3"/>
  <c r="BA13" i="3"/>
  <c r="G13" i="3"/>
  <c r="BB13" i="3" s="1"/>
  <c r="BE12" i="3"/>
  <c r="BD12" i="3"/>
  <c r="BC12" i="3"/>
  <c r="BA12" i="3"/>
  <c r="G12" i="3"/>
  <c r="BB12" i="3" s="1"/>
  <c r="BE11" i="3"/>
  <c r="BD11" i="3"/>
  <c r="BC11" i="3"/>
  <c r="BA11" i="3"/>
  <c r="G11" i="3"/>
  <c r="BB11" i="3" s="1"/>
  <c r="BE10" i="3"/>
  <c r="BD10" i="3"/>
  <c r="BC10" i="3"/>
  <c r="BA10" i="3"/>
  <c r="G10" i="3"/>
  <c r="BB10" i="3" s="1"/>
  <c r="BE9" i="3"/>
  <c r="BD9" i="3"/>
  <c r="BC9" i="3"/>
  <c r="BA9" i="3"/>
  <c r="G9" i="3"/>
  <c r="BB9" i="3" s="1"/>
  <c r="BE8" i="3"/>
  <c r="BD8" i="3"/>
  <c r="BC8" i="3"/>
  <c r="BC19" i="3" s="1"/>
  <c r="G7" i="2" s="1"/>
  <c r="BA8" i="3"/>
  <c r="G8" i="3"/>
  <c r="BB8" i="3" s="1"/>
  <c r="B7" i="2"/>
  <c r="A7" i="2"/>
  <c r="C19" i="3"/>
  <c r="C4" i="3"/>
  <c r="F3" i="3"/>
  <c r="C3" i="3"/>
  <c r="H16" i="2"/>
  <c r="G22" i="1" s="1"/>
  <c r="G21" i="1" s="1"/>
  <c r="G15" i="2"/>
  <c r="I15" i="2" s="1"/>
  <c r="C2" i="2"/>
  <c r="C1" i="2"/>
  <c r="G8" i="1"/>
  <c r="BE19" i="3" l="1"/>
  <c r="I7" i="2" s="1"/>
  <c r="BA19" i="3"/>
  <c r="E7" i="2" s="1"/>
  <c r="BE39" i="3"/>
  <c r="I8" i="2" s="1"/>
  <c r="I10" i="2" s="1"/>
  <c r="C20" i="1" s="1"/>
  <c r="G19" i="3"/>
  <c r="BD19" i="3"/>
  <c r="H7" i="2" s="1"/>
  <c r="BC39" i="3"/>
  <c r="G8" i="2" s="1"/>
  <c r="G10" i="2" s="1"/>
  <c r="C14" i="1" s="1"/>
  <c r="G57" i="3"/>
  <c r="BE57" i="3"/>
  <c r="I9" i="2" s="1"/>
  <c r="BC57" i="3"/>
  <c r="G9" i="2" s="1"/>
  <c r="BD39" i="3"/>
  <c r="H8" i="2" s="1"/>
  <c r="BA57" i="3"/>
  <c r="E9" i="2" s="1"/>
  <c r="E10" i="2" s="1"/>
  <c r="C16" i="1" s="1"/>
  <c r="BD57" i="3"/>
  <c r="H9" i="2" s="1"/>
  <c r="BB19" i="3"/>
  <c r="F7" i="2" s="1"/>
  <c r="BB39" i="3"/>
  <c r="F8" i="2" s="1"/>
  <c r="G39" i="3"/>
  <c r="BB41" i="3"/>
  <c r="BB57" i="3" s="1"/>
  <c r="F9" i="2" s="1"/>
  <c r="H10" i="2" l="1"/>
  <c r="C15" i="1" s="1"/>
  <c r="F10" i="2"/>
  <c r="C17" i="1" s="1"/>
  <c r="C18" i="1" s="1"/>
  <c r="C21" i="1" s="1"/>
  <c r="C22" i="1" s="1"/>
</calcChain>
</file>

<file path=xl/sharedStrings.xml><?xml version="1.0" encoding="utf-8"?>
<sst xmlns="http://schemas.openxmlformats.org/spreadsheetml/2006/main" count="242" uniqueCount="164">
  <si>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</si>
  <si>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</si>
  <si>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</si>
  <si>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</si>
  <si>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</si>
  <si>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</si>
  <si>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</si>
  <si>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</si>
  <si>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</si>
  <si>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</si>
  <si>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</si>
  <si>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</si>
  <si>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</si>
  <si>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</si>
  <si>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</si>
  <si>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</si>
  <si>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</si>
  <si>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</si>
  <si>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</si>
  <si>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</si>
  <si>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</si>
  <si>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</si>
  <si>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</si>
  <si>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</si>
  <si>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</si>
  <si>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</si>
  <si>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</si>
  <si>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</si>
  <si>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</si>
  <si>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</si>
  <si>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</si>
  <si>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</si>
  <si>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</si>
  <si>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</si>
  <si>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</si>
  <si>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</si>
  <si>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</si>
  <si>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</si>
  <si>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</si>
  <si>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</si>
  <si>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</si>
  <si>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</si>
  <si>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</si>
  <si>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</si>
  <si>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</si>
  <si>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</si>
  <si>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</si>
  <si>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</si>
  <si>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</si>
  <si>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</si>
  <si>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</si>
  <si>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</si>
  <si>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</si>
  <si>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</si>
  <si>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</si>
  <si>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</si>
  <si>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</si>
  <si>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</si>
  <si>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</si>
  <si>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</si>
  <si>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</si>
  <si>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</si>
  <si>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</si>
  <si>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</si>
  <si>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</si>
  <si>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</si>
  <si>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</si>
  <si>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</si>
  <si>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ZŠ Dr. Jana Malíka</t>
  </si>
  <si>
    <t>721</t>
  </si>
  <si>
    <t>Vnitřní kanalizace</t>
  </si>
  <si>
    <t>721 14-0806.R00</t>
  </si>
  <si>
    <t xml:space="preserve">Demontáž potrubí litinového do DN 200 </t>
  </si>
  <si>
    <t>m</t>
  </si>
  <si>
    <t>721 17-1803.R00</t>
  </si>
  <si>
    <t xml:space="preserve">Demontáž potrubí z PVC do DN 75 </t>
  </si>
  <si>
    <t>721 17-6103.R00</t>
  </si>
  <si>
    <t xml:space="preserve">Potrubí HT připojovací DN 50 x 1,8 mm </t>
  </si>
  <si>
    <t>721 17-6104.R00</t>
  </si>
  <si>
    <t xml:space="preserve">Potrubí HT připojovací DN 70 x 1,9 mm </t>
  </si>
  <si>
    <t>721 17-6222.R00</t>
  </si>
  <si>
    <t xml:space="preserve">Potrubí KG svodné (ležaté) v zemi DN 100 x 3,2 mm </t>
  </si>
  <si>
    <t>721 17-6225.R00</t>
  </si>
  <si>
    <t xml:space="preserve">Potrubí KG svodné (ležaté) v zemi DN 200 x 4,9 mm </t>
  </si>
  <si>
    <t>721 19-4105.R00</t>
  </si>
  <si>
    <t xml:space="preserve">Vyvedení odpadních výpustek D 50 x 1,8 </t>
  </si>
  <si>
    <t>kus</t>
  </si>
  <si>
    <t>721 19-4107.R00</t>
  </si>
  <si>
    <t xml:space="preserve">Vyvedení odpadních výpustek D 75 x 1,9 </t>
  </si>
  <si>
    <t>551-62451</t>
  </si>
  <si>
    <t>Podlahová vpust DN 40/50 s vodor odtokem se suchou zápachovou uzávěrkou</t>
  </si>
  <si>
    <t>721 14-0935.R00</t>
  </si>
  <si>
    <t xml:space="preserve">Oprava - přechod z plastových trub na litinu </t>
  </si>
  <si>
    <t>998 72-1101.R00</t>
  </si>
  <si>
    <t xml:space="preserve">Přesun hmot pro vnitřní kanalizaci, výšky do 6 m </t>
  </si>
  <si>
    <t>t</t>
  </si>
  <si>
    <t>722</t>
  </si>
  <si>
    <t>Vnitřní vodovod</t>
  </si>
  <si>
    <t>722 13-0803.R00</t>
  </si>
  <si>
    <t xml:space="preserve">Demontáž potrubí ocelových závitových do DN 50 </t>
  </si>
  <si>
    <t>722 17-2311.R00</t>
  </si>
  <si>
    <t xml:space="preserve">Potrubí z PPR PN10 D 20/2,8 mm </t>
  </si>
  <si>
    <t>722 17-2312.R00</t>
  </si>
  <si>
    <t xml:space="preserve">Potrubí z PPR PN10 D 25/3,5 mm </t>
  </si>
  <si>
    <t>722 17-2313.R00</t>
  </si>
  <si>
    <t xml:space="preserve">Potrubí z PPR PN10 D 32/4,4 mm </t>
  </si>
  <si>
    <t>722 17-2314.R00</t>
  </si>
  <si>
    <t xml:space="preserve">Potrubí z PPR PN10 D 40/5,5 mm </t>
  </si>
  <si>
    <t>722 17-2315.R00</t>
  </si>
  <si>
    <t xml:space="preserve">Potrubí z PPR PN10 D 50/6,9 mm </t>
  </si>
  <si>
    <t xml:space="preserve">Potrubí z PPR PN16 D 20/2,8 mm </t>
  </si>
  <si>
    <t xml:space="preserve">Potrubí z PPR PN16 D 25/3,5 mm </t>
  </si>
  <si>
    <t xml:space="preserve">Potrubí z PPR PN16 D 32/4,4 mm </t>
  </si>
  <si>
    <t xml:space="preserve">Potrubí z PPR PN16 D 40/5,5 mm </t>
  </si>
  <si>
    <t xml:space="preserve">Potrubí z PPR PN16 D 50/6,9 mm </t>
  </si>
  <si>
    <t>722 19-0401.R00</t>
  </si>
  <si>
    <t xml:space="preserve">Vyvedení a upevnění výpustek DN 15 </t>
  </si>
  <si>
    <t>722 23-9102.R00</t>
  </si>
  <si>
    <t xml:space="preserve">Montáž vodovodních armatur 2závity, G 3/4 </t>
  </si>
  <si>
    <t>V.V.DN20</t>
  </si>
  <si>
    <t xml:space="preserve">Termostatický ventil pro termické vyvažování  DN20 </t>
  </si>
  <si>
    <t>722 13-1914.R00</t>
  </si>
  <si>
    <t xml:space="preserve">Oprava-potrubí závitové,vsazení odbočky DN 32 </t>
  </si>
  <si>
    <t>soubor</t>
  </si>
  <si>
    <t>722 13-1933.R00</t>
  </si>
  <si>
    <t xml:space="preserve">Oprava-propojení dosavadního potrubí DN 25 </t>
  </si>
  <si>
    <t>722 13-1935.R00</t>
  </si>
  <si>
    <t xml:space="preserve">Oprava-propojení dosavadního potrubí DN 40 </t>
  </si>
  <si>
    <t>998 72-2101.R00</t>
  </si>
  <si>
    <t xml:space="preserve">Přesun hmot pro vnitřní vodovod, výšky do 6 m </t>
  </si>
  <si>
    <t>725</t>
  </si>
  <si>
    <t>Zařizovací předměty</t>
  </si>
  <si>
    <t>725 21-0821.R00</t>
  </si>
  <si>
    <t xml:space="preserve">Demontáž umyvadel bez výtokových armatur </t>
  </si>
  <si>
    <t>725 82-0801.R00</t>
  </si>
  <si>
    <t xml:space="preserve">Demontáž baterie nástěnné do G 3/4 </t>
  </si>
  <si>
    <t>725 22-0812.R00</t>
  </si>
  <si>
    <t xml:space="preserve">Demontáž van na pedikůru </t>
  </si>
  <si>
    <t>725 01-7122.R00</t>
  </si>
  <si>
    <t xml:space="preserve">Umyvadlo na šrouby, bílé </t>
  </si>
  <si>
    <t>725 01-9111.R00</t>
  </si>
  <si>
    <t xml:space="preserve">Vanička pedikérní </t>
  </si>
  <si>
    <t>725 81-0401.R00</t>
  </si>
  <si>
    <t xml:space="preserve">Ventil rohový bez přípoj. trubičky T 66 G 1/2 </t>
  </si>
  <si>
    <t>725 82-3613.RT1</t>
  </si>
  <si>
    <t>Baterie umyvadlová stojánk.samouzavírací,regulační standardní</t>
  </si>
  <si>
    <t>725 84-5111.RT1</t>
  </si>
  <si>
    <t>Baterie sprchová nástěnná ruční, bez příslušenství standardní</t>
  </si>
  <si>
    <t>725 86-0213.R00</t>
  </si>
  <si>
    <t xml:space="preserve">Sifon umyvadlový DN 40 </t>
  </si>
  <si>
    <t>725 24-9106.R00</t>
  </si>
  <si>
    <t xml:space="preserve">Montáž sprchových koutů ostatních typů </t>
  </si>
  <si>
    <t>ŽL</t>
  </si>
  <si>
    <t>Koupelnový žlab š. 85 mm pro děrovaný rošt š. 80 mm s ukončením hran u zdi</t>
  </si>
  <si>
    <t>Rošt nerezový š. 80 mm, příčné drážky 8 mm výška 20 mm</t>
  </si>
  <si>
    <t>Spodní díl vpusti DN70 horizontální s těsnícím kroužkem</t>
  </si>
  <si>
    <t xml:space="preserve">Odtok pro koupelnový žlab se sifonem v. 5 cm svisl </t>
  </si>
  <si>
    <t xml:space="preserve">Vytvoření otvoru a přikotvení vpusti </t>
  </si>
  <si>
    <t>998 72-5101.R00</t>
  </si>
  <si>
    <t xml:space="preserve">Přesun hmot pro zařizovací předměty, výšky do 6 m </t>
  </si>
  <si>
    <t>TZB KOMPLET s.r.o.</t>
  </si>
  <si>
    <t>Město Chrudim</t>
  </si>
  <si>
    <t xml:space="preserve">Zemní práce uvnitř budovy nejsou součástí rozpočtu.
</t>
  </si>
  <si>
    <t>Oprava sprch a šaten žáků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</si>
</sst>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4" sqref="C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163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68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 t="s">
        <v>161</v>
      </c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 t="s">
        <v>160</v>
      </c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/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/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/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/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/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/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 t="s">
        <v>162</v>
      </c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ht="7.5" customHeight="1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hidden="1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hidden="1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hidden="1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hidden="1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hidden="1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hidden="1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7"/>
  <sheetViews>
    <sheetView workbookViewId="0">
      <selection activeCell="A15" sqref="A1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9" t="str">
        <f>CONCATENATE(cislostavby," ",nazevstavby)</f>
        <v xml:space="preserve"> ZŠ Dr. Jana Malíka</v>
      </c>
      <c r="D1" s="70"/>
      <c r="E1" s="71"/>
      <c r="F1" s="70"/>
      <c r="G1" s="72"/>
      <c r="H1" s="73"/>
      <c r="I1" s="74"/>
    </row>
    <row r="2" spans="1:57" ht="13.5" thickBot="1" x14ac:dyDescent="0.25">
      <c r="A2" s="184" t="s">
        <v>1</v>
      </c>
      <c r="B2" s="185"/>
      <c r="C2" s="75" t="str">
        <f>CONCATENATE(cisloobjektu," ",nazevobjektu)</f>
        <v xml:space="preserve"> Oprava sprch a šaten žáků</v>
      </c>
      <c r="D2" s="76"/>
      <c r="E2" s="77"/>
      <c r="F2" s="76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721</v>
      </c>
      <c r="B7" s="86" t="str">
        <f>Položky!C7</f>
        <v>Vnitřní kanalizace</v>
      </c>
      <c r="C7" s="87"/>
      <c r="D7" s="88"/>
      <c r="E7" s="172">
        <f>Položky!BA19</f>
        <v>0</v>
      </c>
      <c r="F7" s="173">
        <f>Položky!BB19</f>
        <v>0</v>
      </c>
      <c r="G7" s="173">
        <f>Položky!BC19</f>
        <v>0</v>
      </c>
      <c r="H7" s="173">
        <f>Položky!BD19</f>
        <v>0</v>
      </c>
      <c r="I7" s="174">
        <f>Položky!BE19</f>
        <v>0</v>
      </c>
    </row>
    <row r="8" spans="1:57" s="11" customFormat="1" x14ac:dyDescent="0.2">
      <c r="A8" s="171" t="str">
        <f>Položky!B20</f>
        <v>722</v>
      </c>
      <c r="B8" s="86" t="str">
        <f>Položky!C20</f>
        <v>Vnitřní vodovod</v>
      </c>
      <c r="C8" s="87"/>
      <c r="D8" s="88"/>
      <c r="E8" s="172">
        <f>Položky!BA39</f>
        <v>0</v>
      </c>
      <c r="F8" s="173">
        <f>Položky!BB39</f>
        <v>0</v>
      </c>
      <c r="G8" s="173">
        <f>Položky!BC39</f>
        <v>0</v>
      </c>
      <c r="H8" s="173">
        <f>Položky!BD39</f>
        <v>0</v>
      </c>
      <c r="I8" s="174">
        <f>Položky!BE39</f>
        <v>0</v>
      </c>
    </row>
    <row r="9" spans="1:57" s="11" customFormat="1" ht="13.5" thickBot="1" x14ac:dyDescent="0.25">
      <c r="A9" s="171" t="str">
        <f>Položky!B40</f>
        <v>725</v>
      </c>
      <c r="B9" s="86" t="str">
        <f>Položky!C40</f>
        <v>Zařizovací předměty</v>
      </c>
      <c r="C9" s="87"/>
      <c r="D9" s="88"/>
      <c r="E9" s="172">
        <f>Položky!BA57</f>
        <v>0</v>
      </c>
      <c r="F9" s="173">
        <f>Položky!BB57</f>
        <v>0</v>
      </c>
      <c r="G9" s="173">
        <f>Položky!BC57</f>
        <v>0</v>
      </c>
      <c r="H9" s="173">
        <f>Položky!BD57</f>
        <v>0</v>
      </c>
      <c r="I9" s="174">
        <f>Položky!BE57</f>
        <v>0</v>
      </c>
    </row>
    <row r="10" spans="1:57" s="94" customFormat="1" ht="13.5" thickBot="1" x14ac:dyDescent="0.25">
      <c r="A10" s="89"/>
      <c r="B10" s="81" t="s">
        <v>50</v>
      </c>
      <c r="C10" s="81"/>
      <c r="D10" s="90"/>
      <c r="E10" s="91">
        <f>SUM(E7:E9)</f>
        <v>0</v>
      </c>
      <c r="F10" s="92">
        <f>SUM(F7:F9)</f>
        <v>0</v>
      </c>
      <c r="G10" s="92">
        <f>SUM(G7:G9)</f>
        <v>0</v>
      </c>
      <c r="H10" s="92">
        <f>SUM(H7:H9)</f>
        <v>0</v>
      </c>
      <c r="I10" s="93">
        <f>SUM(I7:I9)</f>
        <v>0</v>
      </c>
    </row>
    <row r="11" spans="1:57" x14ac:dyDescent="0.2">
      <c r="A11" s="87"/>
      <c r="B11" s="87"/>
      <c r="C11" s="87"/>
      <c r="D11" s="87"/>
      <c r="E11" s="87"/>
      <c r="F11" s="87"/>
      <c r="G11" s="87"/>
      <c r="H11" s="87"/>
      <c r="I11" s="87"/>
    </row>
    <row r="12" spans="1:57" ht="19.5" customHeight="1" x14ac:dyDescent="0.25">
      <c r="A12" s="95" t="s">
        <v>51</v>
      </c>
      <c r="B12" s="95"/>
      <c r="C12" s="95"/>
      <c r="D12" s="95"/>
      <c r="E12" s="95"/>
      <c r="F12" s="95"/>
      <c r="G12" s="96"/>
      <c r="H12" s="95"/>
      <c r="I12" s="95"/>
      <c r="BA12" s="30"/>
      <c r="BB12" s="30"/>
      <c r="BC12" s="30"/>
      <c r="BD12" s="30"/>
      <c r="BE12" s="30"/>
    </row>
    <row r="13" spans="1:57" ht="13.5" thickBot="1" x14ac:dyDescent="0.25">
      <c r="A13" s="97"/>
      <c r="B13" s="97"/>
      <c r="C13" s="97"/>
      <c r="D13" s="97"/>
      <c r="E13" s="97"/>
      <c r="F13" s="97"/>
      <c r="G13" s="97"/>
      <c r="H13" s="97"/>
      <c r="I13" s="97"/>
    </row>
    <row r="14" spans="1:57" x14ac:dyDescent="0.2">
      <c r="A14" s="98" t="s">
        <v>52</v>
      </c>
      <c r="B14" s="99"/>
      <c r="C14" s="99"/>
      <c r="D14" s="100"/>
      <c r="E14" s="101" t="s">
        <v>53</v>
      </c>
      <c r="F14" s="102" t="s">
        <v>54</v>
      </c>
      <c r="G14" s="103" t="s">
        <v>55</v>
      </c>
      <c r="H14" s="104"/>
      <c r="I14" s="105" t="s">
        <v>53</v>
      </c>
    </row>
    <row r="15" spans="1:57" x14ac:dyDescent="0.2">
      <c r="A15" s="106"/>
      <c r="B15" s="107"/>
      <c r="C15" s="107"/>
      <c r="D15" s="108"/>
      <c r="E15" s="109"/>
      <c r="F15" s="110"/>
      <c r="G15" s="111">
        <f>CHOOSE(BA15+1,HSV+PSV,HSV+PSV+Mont,HSV+PSV+Dodavka+Mont,HSV,PSV,Mont,Dodavka,Mont+Dodavka,0)</f>
        <v>0</v>
      </c>
      <c r="H15" s="112"/>
      <c r="I15" s="113">
        <f>E15+F15*G15/100</f>
        <v>0</v>
      </c>
      <c r="BA15">
        <v>8</v>
      </c>
    </row>
    <row r="16" spans="1:57" ht="13.5" thickBot="1" x14ac:dyDescent="0.25">
      <c r="A16" s="114"/>
      <c r="B16" s="115" t="s">
        <v>56</v>
      </c>
      <c r="C16" s="116"/>
      <c r="D16" s="117"/>
      <c r="E16" s="118"/>
      <c r="F16" s="119"/>
      <c r="G16" s="119"/>
      <c r="H16" s="188">
        <f>SUM(H15:H15)</f>
        <v>0</v>
      </c>
      <c r="I16" s="189"/>
    </row>
    <row r="17" spans="1:9" x14ac:dyDescent="0.2">
      <c r="A17" s="97"/>
      <c r="B17" s="97"/>
      <c r="C17" s="97"/>
      <c r="D17" s="97"/>
      <c r="E17" s="97"/>
      <c r="F17" s="97"/>
      <c r="G17" s="97"/>
      <c r="H17" s="97"/>
      <c r="I17" s="97"/>
    </row>
    <row r="18" spans="1:9" x14ac:dyDescent="0.2">
      <c r="B18" s="94"/>
      <c r="F18" s="120"/>
      <c r="G18" s="121"/>
      <c r="H18" s="121"/>
      <c r="I18" s="122"/>
    </row>
    <row r="19" spans="1:9" x14ac:dyDescent="0.2">
      <c r="F19" s="120"/>
      <c r="G19" s="121"/>
      <c r="H19" s="121"/>
      <c r="I19" s="122"/>
    </row>
    <row r="20" spans="1:9" x14ac:dyDescent="0.2">
      <c r="F20" s="120"/>
      <c r="G20" s="121"/>
      <c r="H20" s="121"/>
      <c r="I20" s="122"/>
    </row>
    <row r="21" spans="1:9" x14ac:dyDescent="0.2">
      <c r="F21" s="120"/>
      <c r="G21" s="121"/>
      <c r="H21" s="121"/>
      <c r="I21" s="122"/>
    </row>
    <row r="22" spans="1:9" x14ac:dyDescent="0.2">
      <c r="F22" s="120"/>
      <c r="G22" s="121"/>
      <c r="H22" s="121"/>
      <c r="I22" s="122"/>
    </row>
    <row r="23" spans="1:9" x14ac:dyDescent="0.2">
      <c r="F23" s="120"/>
      <c r="G23" s="121"/>
      <c r="H23" s="121"/>
      <c r="I23" s="122"/>
    </row>
    <row r="24" spans="1:9" x14ac:dyDescent="0.2">
      <c r="F24" s="120"/>
      <c r="G24" s="121"/>
      <c r="H24" s="121"/>
      <c r="I24" s="122"/>
    </row>
    <row r="25" spans="1:9" x14ac:dyDescent="0.2">
      <c r="F25" s="120"/>
      <c r="G25" s="121"/>
      <c r="H25" s="121"/>
      <c r="I25" s="122"/>
    </row>
    <row r="26" spans="1:9" x14ac:dyDescent="0.2">
      <c r="F26" s="120"/>
      <c r="G26" s="121"/>
      <c r="H26" s="121"/>
      <c r="I26" s="122"/>
    </row>
    <row r="27" spans="1:9" x14ac:dyDescent="0.2">
      <c r="F27" s="120"/>
      <c r="G27" s="121"/>
      <c r="H27" s="121"/>
      <c r="I27" s="122"/>
    </row>
    <row r="28" spans="1:9" x14ac:dyDescent="0.2">
      <c r="F28" s="120"/>
      <c r="G28" s="121"/>
      <c r="H28" s="121"/>
      <c r="I28" s="122"/>
    </row>
    <row r="29" spans="1:9" x14ac:dyDescent="0.2">
      <c r="F29" s="120"/>
      <c r="G29" s="121"/>
      <c r="H29" s="121"/>
      <c r="I29" s="122"/>
    </row>
    <row r="30" spans="1:9" x14ac:dyDescent="0.2">
      <c r="F30" s="120"/>
      <c r="G30" s="121"/>
      <c r="H30" s="121"/>
      <c r="I30" s="122"/>
    </row>
    <row r="31" spans="1:9" x14ac:dyDescent="0.2">
      <c r="F31" s="120"/>
      <c r="G31" s="121"/>
      <c r="H31" s="121"/>
      <c r="I31" s="122"/>
    </row>
    <row r="32" spans="1:9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</sheetData>
  <mergeCells count="4">
    <mergeCell ref="A1:B1"/>
    <mergeCell ref="A2:B2"/>
    <mergeCell ref="G2:I2"/>
    <mergeCell ref="H16:I1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0"/>
  <sheetViews>
    <sheetView showGridLines="0" showZeros="0" zoomScaleNormal="100" workbookViewId="0">
      <selection activeCell="L29" sqref="L29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ZŠ Dr. Jana Malíka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Oprava sprch a šaten žáků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9</v>
      </c>
      <c r="F8" s="155"/>
      <c r="G8" s="156">
        <f t="shared" ref="G8:G18" si="0"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2</v>
      </c>
      <c r="BA8" s="123">
        <f t="shared" ref="BA8:BA18" si="1">IF(AZ8=1,G8,0)</f>
        <v>0</v>
      </c>
      <c r="BB8" s="123">
        <f t="shared" ref="BB8:BB18" si="2">IF(AZ8=2,G8,0)</f>
        <v>0</v>
      </c>
      <c r="BC8" s="123">
        <f t="shared" ref="BC8:BC18" si="3">IF(AZ8=3,G8,0)</f>
        <v>0</v>
      </c>
      <c r="BD8" s="123">
        <f t="shared" ref="BD8:BD18" si="4">IF(AZ8=4,G8,0)</f>
        <v>0</v>
      </c>
      <c r="BE8" s="123">
        <f t="shared" ref="BE8:BE18" si="5">IF(AZ8=5,G8,0)</f>
        <v>0</v>
      </c>
      <c r="CZ8" s="123">
        <v>0</v>
      </c>
    </row>
    <row r="9" spans="1:104" x14ac:dyDescent="0.2">
      <c r="A9" s="151">
        <v>2</v>
      </c>
      <c r="B9" s="152" t="s">
        <v>74</v>
      </c>
      <c r="C9" s="153" t="s">
        <v>75</v>
      </c>
      <c r="D9" s="154" t="s">
        <v>73</v>
      </c>
      <c r="E9" s="155">
        <v>7</v>
      </c>
      <c r="F9" s="155"/>
      <c r="G9" s="156">
        <f t="shared" si="0"/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2</v>
      </c>
      <c r="BA9" s="123">
        <f t="shared" si="1"/>
        <v>0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0</v>
      </c>
    </row>
    <row r="10" spans="1:104" x14ac:dyDescent="0.2">
      <c r="A10" s="151">
        <v>3</v>
      </c>
      <c r="B10" s="152" t="s">
        <v>76</v>
      </c>
      <c r="C10" s="153" t="s">
        <v>77</v>
      </c>
      <c r="D10" s="154" t="s">
        <v>73</v>
      </c>
      <c r="E10" s="155">
        <v>7</v>
      </c>
      <c r="F10" s="155"/>
      <c r="G10" s="156">
        <f t="shared" si="0"/>
        <v>0</v>
      </c>
      <c r="O10" s="150">
        <v>2</v>
      </c>
      <c r="AA10" s="123">
        <v>12</v>
      </c>
      <c r="AB10" s="123">
        <v>0</v>
      </c>
      <c r="AC10" s="123">
        <v>3</v>
      </c>
      <c r="AZ10" s="123">
        <v>2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4.6999999999999999E-4</v>
      </c>
    </row>
    <row r="11" spans="1:104" x14ac:dyDescent="0.2">
      <c r="A11" s="151">
        <v>4</v>
      </c>
      <c r="B11" s="152" t="s">
        <v>78</v>
      </c>
      <c r="C11" s="153" t="s">
        <v>79</v>
      </c>
      <c r="D11" s="154" t="s">
        <v>73</v>
      </c>
      <c r="E11" s="155">
        <v>4</v>
      </c>
      <c r="F11" s="155"/>
      <c r="G11" s="156">
        <f t="shared" si="0"/>
        <v>0</v>
      </c>
      <c r="O11" s="150">
        <v>2</v>
      </c>
      <c r="AA11" s="123">
        <v>12</v>
      </c>
      <c r="AB11" s="123">
        <v>0</v>
      </c>
      <c r="AC11" s="123">
        <v>4</v>
      </c>
      <c r="AZ11" s="123">
        <v>2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6.9999999999999999E-4</v>
      </c>
    </row>
    <row r="12" spans="1:104" x14ac:dyDescent="0.2">
      <c r="A12" s="151">
        <v>5</v>
      </c>
      <c r="B12" s="152" t="s">
        <v>80</v>
      </c>
      <c r="C12" s="153" t="s">
        <v>81</v>
      </c>
      <c r="D12" s="154" t="s">
        <v>73</v>
      </c>
      <c r="E12" s="155">
        <v>1</v>
      </c>
      <c r="F12" s="155"/>
      <c r="G12" s="156">
        <f t="shared" si="0"/>
        <v>0</v>
      </c>
      <c r="O12" s="150">
        <v>2</v>
      </c>
      <c r="AA12" s="123">
        <v>12</v>
      </c>
      <c r="AB12" s="123">
        <v>0</v>
      </c>
      <c r="AC12" s="123">
        <v>5</v>
      </c>
      <c r="AZ12" s="123">
        <v>2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2.0899999999999998E-3</v>
      </c>
    </row>
    <row r="13" spans="1:104" x14ac:dyDescent="0.2">
      <c r="A13" s="151">
        <v>6</v>
      </c>
      <c r="B13" s="152" t="s">
        <v>82</v>
      </c>
      <c r="C13" s="153" t="s">
        <v>83</v>
      </c>
      <c r="D13" s="154" t="s">
        <v>73</v>
      </c>
      <c r="E13" s="155">
        <v>9</v>
      </c>
      <c r="F13" s="155"/>
      <c r="G13" s="156">
        <f t="shared" si="0"/>
        <v>0</v>
      </c>
      <c r="O13" s="150">
        <v>2</v>
      </c>
      <c r="AA13" s="123">
        <v>12</v>
      </c>
      <c r="AB13" s="123">
        <v>0</v>
      </c>
      <c r="AC13" s="123">
        <v>6</v>
      </c>
      <c r="AZ13" s="123">
        <v>2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4.0000000000000001E-3</v>
      </c>
    </row>
    <row r="14" spans="1:104" x14ac:dyDescent="0.2">
      <c r="A14" s="151">
        <v>7</v>
      </c>
      <c r="B14" s="152" t="s">
        <v>84</v>
      </c>
      <c r="C14" s="153" t="s">
        <v>85</v>
      </c>
      <c r="D14" s="154" t="s">
        <v>86</v>
      </c>
      <c r="E14" s="155">
        <v>12</v>
      </c>
      <c r="F14" s="155"/>
      <c r="G14" s="156">
        <f t="shared" si="0"/>
        <v>0</v>
      </c>
      <c r="O14" s="150">
        <v>2</v>
      </c>
      <c r="AA14" s="123">
        <v>12</v>
      </c>
      <c r="AB14" s="123">
        <v>0</v>
      </c>
      <c r="AC14" s="123">
        <v>7</v>
      </c>
      <c r="AZ14" s="123">
        <v>2</v>
      </c>
      <c r="BA14" s="123">
        <f t="shared" si="1"/>
        <v>0</v>
      </c>
      <c r="BB14" s="123">
        <f t="shared" si="2"/>
        <v>0</v>
      </c>
      <c r="BC14" s="123">
        <f t="shared" si="3"/>
        <v>0</v>
      </c>
      <c r="BD14" s="123">
        <f t="shared" si="4"/>
        <v>0</v>
      </c>
      <c r="BE14" s="123">
        <f t="shared" si="5"/>
        <v>0</v>
      </c>
      <c r="CZ14" s="123">
        <v>0</v>
      </c>
    </row>
    <row r="15" spans="1:104" x14ac:dyDescent="0.2">
      <c r="A15" s="151">
        <v>8</v>
      </c>
      <c r="B15" s="152" t="s">
        <v>87</v>
      </c>
      <c r="C15" s="153" t="s">
        <v>88</v>
      </c>
      <c r="D15" s="154" t="s">
        <v>86</v>
      </c>
      <c r="E15" s="155">
        <v>12</v>
      </c>
      <c r="F15" s="155"/>
      <c r="G15" s="156">
        <f t="shared" si="0"/>
        <v>0</v>
      </c>
      <c r="O15" s="150">
        <v>2</v>
      </c>
      <c r="AA15" s="123">
        <v>12</v>
      </c>
      <c r="AB15" s="123">
        <v>0</v>
      </c>
      <c r="AC15" s="123">
        <v>8</v>
      </c>
      <c r="AZ15" s="123">
        <v>2</v>
      </c>
      <c r="BA15" s="123">
        <f t="shared" si="1"/>
        <v>0</v>
      </c>
      <c r="BB15" s="123">
        <f t="shared" si="2"/>
        <v>0</v>
      </c>
      <c r="BC15" s="123">
        <f t="shared" si="3"/>
        <v>0</v>
      </c>
      <c r="BD15" s="123">
        <f t="shared" si="4"/>
        <v>0</v>
      </c>
      <c r="BE15" s="123">
        <f t="shared" si="5"/>
        <v>0</v>
      </c>
      <c r="CZ15" s="123">
        <v>0</v>
      </c>
    </row>
    <row r="16" spans="1:104" ht="22.5" x14ac:dyDescent="0.2">
      <c r="A16" s="151">
        <v>9</v>
      </c>
      <c r="B16" s="152" t="s">
        <v>89</v>
      </c>
      <c r="C16" s="153" t="s">
        <v>90</v>
      </c>
      <c r="D16" s="154" t="s">
        <v>86</v>
      </c>
      <c r="E16" s="155">
        <v>4</v>
      </c>
      <c r="F16" s="155"/>
      <c r="G16" s="156">
        <f t="shared" si="0"/>
        <v>0</v>
      </c>
      <c r="O16" s="150">
        <v>2</v>
      </c>
      <c r="AA16" s="123">
        <v>12</v>
      </c>
      <c r="AB16" s="123">
        <v>1</v>
      </c>
      <c r="AC16" s="123">
        <v>9</v>
      </c>
      <c r="AZ16" s="123">
        <v>2</v>
      </c>
      <c r="BA16" s="123">
        <f t="shared" si="1"/>
        <v>0</v>
      </c>
      <c r="BB16" s="123">
        <f t="shared" si="2"/>
        <v>0</v>
      </c>
      <c r="BC16" s="123">
        <f t="shared" si="3"/>
        <v>0</v>
      </c>
      <c r="BD16" s="123">
        <f t="shared" si="4"/>
        <v>0</v>
      </c>
      <c r="BE16" s="123">
        <f t="shared" si="5"/>
        <v>0</v>
      </c>
      <c r="CZ16" s="123">
        <v>7.5000000000000002E-4</v>
      </c>
    </row>
    <row r="17" spans="1:104" x14ac:dyDescent="0.2">
      <c r="A17" s="151">
        <v>10</v>
      </c>
      <c r="B17" s="152" t="s">
        <v>91</v>
      </c>
      <c r="C17" s="153" t="s">
        <v>92</v>
      </c>
      <c r="D17" s="154" t="s">
        <v>86</v>
      </c>
      <c r="E17" s="155">
        <v>2</v>
      </c>
      <c r="F17" s="155"/>
      <c r="G17" s="156">
        <f t="shared" si="0"/>
        <v>0</v>
      </c>
      <c r="O17" s="150">
        <v>2</v>
      </c>
      <c r="AA17" s="123">
        <v>12</v>
      </c>
      <c r="AB17" s="123">
        <v>0</v>
      </c>
      <c r="AC17" s="123">
        <v>10</v>
      </c>
      <c r="AZ17" s="123">
        <v>2</v>
      </c>
      <c r="BA17" s="123">
        <f t="shared" si="1"/>
        <v>0</v>
      </c>
      <c r="BB17" s="123">
        <f t="shared" si="2"/>
        <v>0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3.8000000000000002E-4</v>
      </c>
    </row>
    <row r="18" spans="1:104" x14ac:dyDescent="0.2">
      <c r="A18" s="151">
        <v>11</v>
      </c>
      <c r="B18" s="152" t="s">
        <v>93</v>
      </c>
      <c r="C18" s="153" t="s">
        <v>94</v>
      </c>
      <c r="D18" s="154" t="s">
        <v>95</v>
      </c>
      <c r="E18" s="155">
        <v>4.7899999999999998E-2</v>
      </c>
      <c r="F18" s="155"/>
      <c r="G18" s="156">
        <f t="shared" si="0"/>
        <v>0</v>
      </c>
      <c r="O18" s="150">
        <v>2</v>
      </c>
      <c r="AA18" s="123">
        <v>12</v>
      </c>
      <c r="AB18" s="123">
        <v>0</v>
      </c>
      <c r="AC18" s="123">
        <v>11</v>
      </c>
      <c r="AZ18" s="123">
        <v>2</v>
      </c>
      <c r="BA18" s="123">
        <f t="shared" si="1"/>
        <v>0</v>
      </c>
      <c r="BB18" s="123">
        <f t="shared" si="2"/>
        <v>0</v>
      </c>
      <c r="BC18" s="123">
        <f t="shared" si="3"/>
        <v>0</v>
      </c>
      <c r="BD18" s="123">
        <f t="shared" si="4"/>
        <v>0</v>
      </c>
      <c r="BE18" s="123">
        <f t="shared" si="5"/>
        <v>0</v>
      </c>
      <c r="CZ18" s="123">
        <v>0</v>
      </c>
    </row>
    <row r="19" spans="1:104" x14ac:dyDescent="0.2">
      <c r="A19" s="157"/>
      <c r="B19" s="158" t="s">
        <v>67</v>
      </c>
      <c r="C19" s="159" t="str">
        <f>CONCATENATE(B7," ",C7)</f>
        <v>721 Vnitřní kanalizace</v>
      </c>
      <c r="D19" s="157"/>
      <c r="E19" s="160"/>
      <c r="F19" s="160"/>
      <c r="G19" s="161">
        <f>SUM(G7:G18)</f>
        <v>0</v>
      </c>
      <c r="O19" s="150">
        <v>4</v>
      </c>
      <c r="BA19" s="162">
        <f>SUM(BA7:BA18)</f>
        <v>0</v>
      </c>
      <c r="BB19" s="162">
        <f>SUM(BB7:BB18)</f>
        <v>0</v>
      </c>
      <c r="BC19" s="162">
        <f>SUM(BC7:BC18)</f>
        <v>0</v>
      </c>
      <c r="BD19" s="162">
        <f>SUM(BD7:BD18)</f>
        <v>0</v>
      </c>
      <c r="BE19" s="162">
        <f>SUM(BE7:BE18)</f>
        <v>0</v>
      </c>
    </row>
    <row r="20" spans="1:104" x14ac:dyDescent="0.2">
      <c r="A20" s="143" t="s">
        <v>65</v>
      </c>
      <c r="B20" s="144" t="s">
        <v>96</v>
      </c>
      <c r="C20" s="145" t="s">
        <v>97</v>
      </c>
      <c r="D20" s="146"/>
      <c r="E20" s="147"/>
      <c r="F20" s="147"/>
      <c r="G20" s="148"/>
      <c r="H20" s="149"/>
      <c r="I20" s="149"/>
      <c r="O20" s="150">
        <v>1</v>
      </c>
    </row>
    <row r="21" spans="1:104" x14ac:dyDescent="0.2">
      <c r="A21" s="151">
        <v>12</v>
      </c>
      <c r="B21" s="152" t="s">
        <v>98</v>
      </c>
      <c r="C21" s="153" t="s">
        <v>99</v>
      </c>
      <c r="D21" s="154" t="s">
        <v>73</v>
      </c>
      <c r="E21" s="155">
        <v>127</v>
      </c>
      <c r="F21" s="155"/>
      <c r="G21" s="156">
        <f t="shared" ref="G21:G38" si="6">E21*F21</f>
        <v>0</v>
      </c>
      <c r="O21" s="150">
        <v>2</v>
      </c>
      <c r="AA21" s="123">
        <v>12</v>
      </c>
      <c r="AB21" s="123">
        <v>0</v>
      </c>
      <c r="AC21" s="123">
        <v>12</v>
      </c>
      <c r="AZ21" s="123">
        <v>2</v>
      </c>
      <c r="BA21" s="123">
        <f t="shared" ref="BA21:BA38" si="7">IF(AZ21=1,G21,0)</f>
        <v>0</v>
      </c>
      <c r="BB21" s="123">
        <f t="shared" ref="BB21:BB38" si="8">IF(AZ21=2,G21,0)</f>
        <v>0</v>
      </c>
      <c r="BC21" s="123">
        <f t="shared" ref="BC21:BC38" si="9">IF(AZ21=3,G21,0)</f>
        <v>0</v>
      </c>
      <c r="BD21" s="123">
        <f t="shared" ref="BD21:BD38" si="10">IF(AZ21=4,G21,0)</f>
        <v>0</v>
      </c>
      <c r="BE21" s="123">
        <f t="shared" ref="BE21:BE38" si="11">IF(AZ21=5,G21,0)</f>
        <v>0</v>
      </c>
      <c r="CZ21" s="123">
        <v>0</v>
      </c>
    </row>
    <row r="22" spans="1:104" x14ac:dyDescent="0.2">
      <c r="A22" s="151">
        <v>13</v>
      </c>
      <c r="B22" s="152" t="s">
        <v>100</v>
      </c>
      <c r="C22" s="153" t="s">
        <v>101</v>
      </c>
      <c r="D22" s="154" t="s">
        <v>73</v>
      </c>
      <c r="E22" s="155">
        <v>9</v>
      </c>
      <c r="F22" s="155"/>
      <c r="G22" s="156">
        <f t="shared" si="6"/>
        <v>0</v>
      </c>
      <c r="O22" s="150">
        <v>2</v>
      </c>
      <c r="AA22" s="123">
        <v>12</v>
      </c>
      <c r="AB22" s="123">
        <v>0</v>
      </c>
      <c r="AC22" s="123">
        <v>13</v>
      </c>
      <c r="AZ22" s="123">
        <v>2</v>
      </c>
      <c r="BA22" s="123">
        <f t="shared" si="7"/>
        <v>0</v>
      </c>
      <c r="BB22" s="123">
        <f t="shared" si="8"/>
        <v>0</v>
      </c>
      <c r="BC22" s="123">
        <f t="shared" si="9"/>
        <v>0</v>
      </c>
      <c r="BD22" s="123">
        <f t="shared" si="10"/>
        <v>0</v>
      </c>
      <c r="BE22" s="123">
        <f t="shared" si="11"/>
        <v>0</v>
      </c>
      <c r="CZ22" s="123">
        <v>3.98E-3</v>
      </c>
    </row>
    <row r="23" spans="1:104" x14ac:dyDescent="0.2">
      <c r="A23" s="151">
        <v>14</v>
      </c>
      <c r="B23" s="152" t="s">
        <v>102</v>
      </c>
      <c r="C23" s="153" t="s">
        <v>103</v>
      </c>
      <c r="D23" s="154" t="s">
        <v>73</v>
      </c>
      <c r="E23" s="155">
        <v>20</v>
      </c>
      <c r="F23" s="155"/>
      <c r="G23" s="156">
        <f t="shared" si="6"/>
        <v>0</v>
      </c>
      <c r="O23" s="150">
        <v>2</v>
      </c>
      <c r="AA23" s="123">
        <v>12</v>
      </c>
      <c r="AB23" s="123">
        <v>0</v>
      </c>
      <c r="AC23" s="123">
        <v>14</v>
      </c>
      <c r="AZ23" s="123">
        <v>2</v>
      </c>
      <c r="BA23" s="123">
        <f t="shared" si="7"/>
        <v>0</v>
      </c>
      <c r="BB23" s="123">
        <f t="shared" si="8"/>
        <v>0</v>
      </c>
      <c r="BC23" s="123">
        <f t="shared" si="9"/>
        <v>0</v>
      </c>
      <c r="BD23" s="123">
        <f t="shared" si="10"/>
        <v>0</v>
      </c>
      <c r="BE23" s="123">
        <f t="shared" si="11"/>
        <v>0</v>
      </c>
      <c r="CZ23" s="123">
        <v>5.1799999999999997E-3</v>
      </c>
    </row>
    <row r="24" spans="1:104" x14ac:dyDescent="0.2">
      <c r="A24" s="151">
        <v>15</v>
      </c>
      <c r="B24" s="152" t="s">
        <v>104</v>
      </c>
      <c r="C24" s="153" t="s">
        <v>105</v>
      </c>
      <c r="D24" s="154" t="s">
        <v>73</v>
      </c>
      <c r="E24" s="155">
        <v>11</v>
      </c>
      <c r="F24" s="155"/>
      <c r="G24" s="156">
        <f t="shared" si="6"/>
        <v>0</v>
      </c>
      <c r="O24" s="150">
        <v>2</v>
      </c>
      <c r="AA24" s="123">
        <v>12</v>
      </c>
      <c r="AB24" s="123">
        <v>0</v>
      </c>
      <c r="AC24" s="123">
        <v>15</v>
      </c>
      <c r="AZ24" s="123">
        <v>2</v>
      </c>
      <c r="BA24" s="123">
        <f t="shared" si="7"/>
        <v>0</v>
      </c>
      <c r="BB24" s="123">
        <f t="shared" si="8"/>
        <v>0</v>
      </c>
      <c r="BC24" s="123">
        <f t="shared" si="9"/>
        <v>0</v>
      </c>
      <c r="BD24" s="123">
        <f t="shared" si="10"/>
        <v>0</v>
      </c>
      <c r="BE24" s="123">
        <f t="shared" si="11"/>
        <v>0</v>
      </c>
      <c r="CZ24" s="123">
        <v>5.3499999999999997E-3</v>
      </c>
    </row>
    <row r="25" spans="1:104" x14ac:dyDescent="0.2">
      <c r="A25" s="151">
        <v>16</v>
      </c>
      <c r="B25" s="152" t="s">
        <v>106</v>
      </c>
      <c r="C25" s="153" t="s">
        <v>107</v>
      </c>
      <c r="D25" s="154" t="s">
        <v>73</v>
      </c>
      <c r="E25" s="155">
        <v>6</v>
      </c>
      <c r="F25" s="155"/>
      <c r="G25" s="156">
        <f t="shared" si="6"/>
        <v>0</v>
      </c>
      <c r="O25" s="150">
        <v>2</v>
      </c>
      <c r="AA25" s="123">
        <v>12</v>
      </c>
      <c r="AB25" s="123">
        <v>0</v>
      </c>
      <c r="AC25" s="123">
        <v>16</v>
      </c>
      <c r="AZ25" s="123">
        <v>2</v>
      </c>
      <c r="BA25" s="123">
        <f t="shared" si="7"/>
        <v>0</v>
      </c>
      <c r="BB25" s="123">
        <f t="shared" si="8"/>
        <v>0</v>
      </c>
      <c r="BC25" s="123">
        <f t="shared" si="9"/>
        <v>0</v>
      </c>
      <c r="BD25" s="123">
        <f t="shared" si="10"/>
        <v>0</v>
      </c>
      <c r="BE25" s="123">
        <f t="shared" si="11"/>
        <v>0</v>
      </c>
      <c r="CZ25" s="123">
        <v>5.6299999999999996E-3</v>
      </c>
    </row>
    <row r="26" spans="1:104" x14ac:dyDescent="0.2">
      <c r="A26" s="151">
        <v>17</v>
      </c>
      <c r="B26" s="152" t="s">
        <v>108</v>
      </c>
      <c r="C26" s="153" t="s">
        <v>109</v>
      </c>
      <c r="D26" s="154" t="s">
        <v>73</v>
      </c>
      <c r="E26" s="155">
        <v>14</v>
      </c>
      <c r="F26" s="155"/>
      <c r="G26" s="156">
        <f t="shared" si="6"/>
        <v>0</v>
      </c>
      <c r="O26" s="150">
        <v>2</v>
      </c>
      <c r="AA26" s="123">
        <v>12</v>
      </c>
      <c r="AB26" s="123">
        <v>0</v>
      </c>
      <c r="AC26" s="123">
        <v>17</v>
      </c>
      <c r="AZ26" s="123">
        <v>2</v>
      </c>
      <c r="BA26" s="123">
        <f t="shared" si="7"/>
        <v>0</v>
      </c>
      <c r="BB26" s="123">
        <f t="shared" si="8"/>
        <v>0</v>
      </c>
      <c r="BC26" s="123">
        <f t="shared" si="9"/>
        <v>0</v>
      </c>
      <c r="BD26" s="123">
        <f t="shared" si="10"/>
        <v>0</v>
      </c>
      <c r="BE26" s="123">
        <f t="shared" si="11"/>
        <v>0</v>
      </c>
      <c r="CZ26" s="123">
        <v>5.94E-3</v>
      </c>
    </row>
    <row r="27" spans="1:104" x14ac:dyDescent="0.2">
      <c r="A27" s="151">
        <v>18</v>
      </c>
      <c r="B27" s="152" t="s">
        <v>100</v>
      </c>
      <c r="C27" s="153" t="s">
        <v>110</v>
      </c>
      <c r="D27" s="154" t="s">
        <v>73</v>
      </c>
      <c r="E27" s="155">
        <v>9</v>
      </c>
      <c r="F27" s="155"/>
      <c r="G27" s="156">
        <f t="shared" si="6"/>
        <v>0</v>
      </c>
      <c r="O27" s="150">
        <v>2</v>
      </c>
      <c r="AA27" s="123">
        <v>12</v>
      </c>
      <c r="AB27" s="123">
        <v>0</v>
      </c>
      <c r="AC27" s="123">
        <v>18</v>
      </c>
      <c r="AZ27" s="123">
        <v>2</v>
      </c>
      <c r="BA27" s="123">
        <f t="shared" si="7"/>
        <v>0</v>
      </c>
      <c r="BB27" s="123">
        <f t="shared" si="8"/>
        <v>0</v>
      </c>
      <c r="BC27" s="123">
        <f t="shared" si="9"/>
        <v>0</v>
      </c>
      <c r="BD27" s="123">
        <f t="shared" si="10"/>
        <v>0</v>
      </c>
      <c r="BE27" s="123">
        <f t="shared" si="11"/>
        <v>0</v>
      </c>
      <c r="CZ27" s="123">
        <v>3.98E-3</v>
      </c>
    </row>
    <row r="28" spans="1:104" x14ac:dyDescent="0.2">
      <c r="A28" s="151">
        <v>19</v>
      </c>
      <c r="B28" s="152" t="s">
        <v>102</v>
      </c>
      <c r="C28" s="153" t="s">
        <v>111</v>
      </c>
      <c r="D28" s="154" t="s">
        <v>73</v>
      </c>
      <c r="E28" s="155">
        <v>20</v>
      </c>
      <c r="F28" s="155"/>
      <c r="G28" s="156">
        <f t="shared" si="6"/>
        <v>0</v>
      </c>
      <c r="O28" s="150">
        <v>2</v>
      </c>
      <c r="AA28" s="123">
        <v>12</v>
      </c>
      <c r="AB28" s="123">
        <v>0</v>
      </c>
      <c r="AC28" s="123">
        <v>19</v>
      </c>
      <c r="AZ28" s="123">
        <v>2</v>
      </c>
      <c r="BA28" s="123">
        <f t="shared" si="7"/>
        <v>0</v>
      </c>
      <c r="BB28" s="123">
        <f t="shared" si="8"/>
        <v>0</v>
      </c>
      <c r="BC28" s="123">
        <f t="shared" si="9"/>
        <v>0</v>
      </c>
      <c r="BD28" s="123">
        <f t="shared" si="10"/>
        <v>0</v>
      </c>
      <c r="BE28" s="123">
        <f t="shared" si="11"/>
        <v>0</v>
      </c>
      <c r="CZ28" s="123">
        <v>5.1799999999999997E-3</v>
      </c>
    </row>
    <row r="29" spans="1:104" x14ac:dyDescent="0.2">
      <c r="A29" s="151">
        <v>20</v>
      </c>
      <c r="B29" s="152" t="s">
        <v>104</v>
      </c>
      <c r="C29" s="153" t="s">
        <v>112</v>
      </c>
      <c r="D29" s="154" t="s">
        <v>73</v>
      </c>
      <c r="E29" s="155">
        <v>11</v>
      </c>
      <c r="F29" s="155"/>
      <c r="G29" s="156">
        <f t="shared" si="6"/>
        <v>0</v>
      </c>
      <c r="O29" s="150">
        <v>2</v>
      </c>
      <c r="AA29" s="123">
        <v>12</v>
      </c>
      <c r="AB29" s="123">
        <v>0</v>
      </c>
      <c r="AC29" s="123">
        <v>20</v>
      </c>
      <c r="AZ29" s="123">
        <v>2</v>
      </c>
      <c r="BA29" s="123">
        <f t="shared" si="7"/>
        <v>0</v>
      </c>
      <c r="BB29" s="123">
        <f t="shared" si="8"/>
        <v>0</v>
      </c>
      <c r="BC29" s="123">
        <f t="shared" si="9"/>
        <v>0</v>
      </c>
      <c r="BD29" s="123">
        <f t="shared" si="10"/>
        <v>0</v>
      </c>
      <c r="BE29" s="123">
        <f t="shared" si="11"/>
        <v>0</v>
      </c>
      <c r="CZ29" s="123">
        <v>5.3499999999999997E-3</v>
      </c>
    </row>
    <row r="30" spans="1:104" x14ac:dyDescent="0.2">
      <c r="A30" s="151">
        <v>21</v>
      </c>
      <c r="B30" s="152" t="s">
        <v>106</v>
      </c>
      <c r="C30" s="153" t="s">
        <v>113</v>
      </c>
      <c r="D30" s="154" t="s">
        <v>73</v>
      </c>
      <c r="E30" s="155">
        <v>6</v>
      </c>
      <c r="F30" s="155"/>
      <c r="G30" s="156">
        <f t="shared" si="6"/>
        <v>0</v>
      </c>
      <c r="O30" s="150">
        <v>2</v>
      </c>
      <c r="AA30" s="123">
        <v>12</v>
      </c>
      <c r="AB30" s="123">
        <v>0</v>
      </c>
      <c r="AC30" s="123">
        <v>21</v>
      </c>
      <c r="AZ30" s="123">
        <v>2</v>
      </c>
      <c r="BA30" s="123">
        <f t="shared" si="7"/>
        <v>0</v>
      </c>
      <c r="BB30" s="123">
        <f t="shared" si="8"/>
        <v>0</v>
      </c>
      <c r="BC30" s="123">
        <f t="shared" si="9"/>
        <v>0</v>
      </c>
      <c r="BD30" s="123">
        <f t="shared" si="10"/>
        <v>0</v>
      </c>
      <c r="BE30" s="123">
        <f t="shared" si="11"/>
        <v>0</v>
      </c>
      <c r="CZ30" s="123">
        <v>5.6299999999999996E-3</v>
      </c>
    </row>
    <row r="31" spans="1:104" x14ac:dyDescent="0.2">
      <c r="A31" s="151">
        <v>22</v>
      </c>
      <c r="B31" s="152" t="s">
        <v>108</v>
      </c>
      <c r="C31" s="153" t="s">
        <v>114</v>
      </c>
      <c r="D31" s="154" t="s">
        <v>73</v>
      </c>
      <c r="E31" s="155">
        <v>14</v>
      </c>
      <c r="F31" s="155"/>
      <c r="G31" s="156">
        <f t="shared" si="6"/>
        <v>0</v>
      </c>
      <c r="O31" s="150">
        <v>2</v>
      </c>
      <c r="AA31" s="123">
        <v>12</v>
      </c>
      <c r="AB31" s="123">
        <v>0</v>
      </c>
      <c r="AC31" s="123">
        <v>22</v>
      </c>
      <c r="AZ31" s="123">
        <v>2</v>
      </c>
      <c r="BA31" s="123">
        <f t="shared" si="7"/>
        <v>0</v>
      </c>
      <c r="BB31" s="123">
        <f t="shared" si="8"/>
        <v>0</v>
      </c>
      <c r="BC31" s="123">
        <f t="shared" si="9"/>
        <v>0</v>
      </c>
      <c r="BD31" s="123">
        <f t="shared" si="10"/>
        <v>0</v>
      </c>
      <c r="BE31" s="123">
        <f t="shared" si="11"/>
        <v>0</v>
      </c>
      <c r="CZ31" s="123">
        <v>5.94E-3</v>
      </c>
    </row>
    <row r="32" spans="1:104" x14ac:dyDescent="0.2">
      <c r="A32" s="151">
        <v>23</v>
      </c>
      <c r="B32" s="152" t="s">
        <v>115</v>
      </c>
      <c r="C32" s="153" t="s">
        <v>116</v>
      </c>
      <c r="D32" s="154" t="s">
        <v>86</v>
      </c>
      <c r="E32" s="155">
        <v>24</v>
      </c>
      <c r="F32" s="155"/>
      <c r="G32" s="156">
        <f t="shared" si="6"/>
        <v>0</v>
      </c>
      <c r="O32" s="150">
        <v>2</v>
      </c>
      <c r="AA32" s="123">
        <v>12</v>
      </c>
      <c r="AB32" s="123">
        <v>0</v>
      </c>
      <c r="AC32" s="123">
        <v>23</v>
      </c>
      <c r="AZ32" s="123">
        <v>2</v>
      </c>
      <c r="BA32" s="123">
        <f t="shared" si="7"/>
        <v>0</v>
      </c>
      <c r="BB32" s="123">
        <f t="shared" si="8"/>
        <v>0</v>
      </c>
      <c r="BC32" s="123">
        <f t="shared" si="9"/>
        <v>0</v>
      </c>
      <c r="BD32" s="123">
        <f t="shared" si="10"/>
        <v>0</v>
      </c>
      <c r="BE32" s="123">
        <f t="shared" si="11"/>
        <v>0</v>
      </c>
      <c r="CZ32" s="123">
        <v>0</v>
      </c>
    </row>
    <row r="33" spans="1:104" x14ac:dyDescent="0.2">
      <c r="A33" s="151">
        <v>24</v>
      </c>
      <c r="B33" s="152" t="s">
        <v>117</v>
      </c>
      <c r="C33" s="153" t="s">
        <v>118</v>
      </c>
      <c r="D33" s="154" t="s">
        <v>86</v>
      </c>
      <c r="E33" s="155">
        <v>1</v>
      </c>
      <c r="F33" s="155"/>
      <c r="G33" s="156">
        <f t="shared" si="6"/>
        <v>0</v>
      </c>
      <c r="O33" s="150">
        <v>2</v>
      </c>
      <c r="AA33" s="123">
        <v>12</v>
      </c>
      <c r="AB33" s="123">
        <v>0</v>
      </c>
      <c r="AC33" s="123">
        <v>24</v>
      </c>
      <c r="AZ33" s="123">
        <v>2</v>
      </c>
      <c r="BA33" s="123">
        <f t="shared" si="7"/>
        <v>0</v>
      </c>
      <c r="BB33" s="123">
        <f t="shared" si="8"/>
        <v>0</v>
      </c>
      <c r="BC33" s="123">
        <f t="shared" si="9"/>
        <v>0</v>
      </c>
      <c r="BD33" s="123">
        <f t="shared" si="10"/>
        <v>0</v>
      </c>
      <c r="BE33" s="123">
        <f t="shared" si="11"/>
        <v>0</v>
      </c>
      <c r="CZ33" s="123">
        <v>0</v>
      </c>
    </row>
    <row r="34" spans="1:104" x14ac:dyDescent="0.2">
      <c r="A34" s="151">
        <v>25</v>
      </c>
      <c r="B34" s="152" t="s">
        <v>119</v>
      </c>
      <c r="C34" s="153" t="s">
        <v>120</v>
      </c>
      <c r="D34" s="154" t="s">
        <v>66</v>
      </c>
      <c r="E34" s="155">
        <v>1</v>
      </c>
      <c r="F34" s="155"/>
      <c r="G34" s="156">
        <f t="shared" si="6"/>
        <v>0</v>
      </c>
      <c r="O34" s="150">
        <v>2</v>
      </c>
      <c r="AA34" s="123">
        <v>12</v>
      </c>
      <c r="AB34" s="123">
        <v>0</v>
      </c>
      <c r="AC34" s="123">
        <v>25</v>
      </c>
      <c r="AZ34" s="123">
        <v>2</v>
      </c>
      <c r="BA34" s="123">
        <f t="shared" si="7"/>
        <v>0</v>
      </c>
      <c r="BB34" s="123">
        <f t="shared" si="8"/>
        <v>0</v>
      </c>
      <c r="BC34" s="123">
        <f t="shared" si="9"/>
        <v>0</v>
      </c>
      <c r="BD34" s="123">
        <f t="shared" si="10"/>
        <v>0</v>
      </c>
      <c r="BE34" s="123">
        <f t="shared" si="11"/>
        <v>0</v>
      </c>
      <c r="CZ34" s="123">
        <v>0</v>
      </c>
    </row>
    <row r="35" spans="1:104" x14ac:dyDescent="0.2">
      <c r="A35" s="151">
        <v>26</v>
      </c>
      <c r="B35" s="152" t="s">
        <v>121</v>
      </c>
      <c r="C35" s="153" t="s">
        <v>122</v>
      </c>
      <c r="D35" s="154" t="s">
        <v>123</v>
      </c>
      <c r="E35" s="155">
        <v>1</v>
      </c>
      <c r="F35" s="155"/>
      <c r="G35" s="156">
        <f t="shared" si="6"/>
        <v>0</v>
      </c>
      <c r="O35" s="150">
        <v>2</v>
      </c>
      <c r="AA35" s="123">
        <v>12</v>
      </c>
      <c r="AB35" s="123">
        <v>0</v>
      </c>
      <c r="AC35" s="123">
        <v>26</v>
      </c>
      <c r="AZ35" s="123">
        <v>2</v>
      </c>
      <c r="BA35" s="123">
        <f t="shared" si="7"/>
        <v>0</v>
      </c>
      <c r="BB35" s="123">
        <f t="shared" si="8"/>
        <v>0</v>
      </c>
      <c r="BC35" s="123">
        <f t="shared" si="9"/>
        <v>0</v>
      </c>
      <c r="BD35" s="123">
        <f t="shared" si="10"/>
        <v>0</v>
      </c>
      <c r="BE35" s="123">
        <f t="shared" si="11"/>
        <v>0</v>
      </c>
      <c r="CZ35" s="123">
        <v>1.1639999999999999E-2</v>
      </c>
    </row>
    <row r="36" spans="1:104" x14ac:dyDescent="0.2">
      <c r="A36" s="151">
        <v>27</v>
      </c>
      <c r="B36" s="152" t="s">
        <v>124</v>
      </c>
      <c r="C36" s="153" t="s">
        <v>125</v>
      </c>
      <c r="D36" s="154" t="s">
        <v>86</v>
      </c>
      <c r="E36" s="155">
        <v>1</v>
      </c>
      <c r="F36" s="155"/>
      <c r="G36" s="156">
        <f t="shared" si="6"/>
        <v>0</v>
      </c>
      <c r="O36" s="150">
        <v>2</v>
      </c>
      <c r="AA36" s="123">
        <v>12</v>
      </c>
      <c r="AB36" s="123">
        <v>0</v>
      </c>
      <c r="AC36" s="123">
        <v>27</v>
      </c>
      <c r="AZ36" s="123">
        <v>2</v>
      </c>
      <c r="BA36" s="123">
        <f t="shared" si="7"/>
        <v>0</v>
      </c>
      <c r="BB36" s="123">
        <f t="shared" si="8"/>
        <v>0</v>
      </c>
      <c r="BC36" s="123">
        <f t="shared" si="9"/>
        <v>0</v>
      </c>
      <c r="BD36" s="123">
        <f t="shared" si="10"/>
        <v>0</v>
      </c>
      <c r="BE36" s="123">
        <f t="shared" si="11"/>
        <v>0</v>
      </c>
      <c r="CZ36" s="123">
        <v>1.07E-3</v>
      </c>
    </row>
    <row r="37" spans="1:104" x14ac:dyDescent="0.2">
      <c r="A37" s="151">
        <v>28</v>
      </c>
      <c r="B37" s="152" t="s">
        <v>126</v>
      </c>
      <c r="C37" s="153" t="s">
        <v>127</v>
      </c>
      <c r="D37" s="154" t="s">
        <v>86</v>
      </c>
      <c r="E37" s="155">
        <v>2</v>
      </c>
      <c r="F37" s="155"/>
      <c r="G37" s="156">
        <f t="shared" si="6"/>
        <v>0</v>
      </c>
      <c r="O37" s="150">
        <v>2</v>
      </c>
      <c r="AA37" s="123">
        <v>12</v>
      </c>
      <c r="AB37" s="123">
        <v>0</v>
      </c>
      <c r="AC37" s="123">
        <v>28</v>
      </c>
      <c r="AZ37" s="123">
        <v>2</v>
      </c>
      <c r="BA37" s="123">
        <f t="shared" si="7"/>
        <v>0</v>
      </c>
      <c r="BB37" s="123">
        <f t="shared" si="8"/>
        <v>0</v>
      </c>
      <c r="BC37" s="123">
        <f t="shared" si="9"/>
        <v>0</v>
      </c>
      <c r="BD37" s="123">
        <f t="shared" si="10"/>
        <v>0</v>
      </c>
      <c r="BE37" s="123">
        <f t="shared" si="11"/>
        <v>0</v>
      </c>
      <c r="CZ37" s="123">
        <v>1.6800000000000001E-3</v>
      </c>
    </row>
    <row r="38" spans="1:104" x14ac:dyDescent="0.2">
      <c r="A38" s="151">
        <v>29</v>
      </c>
      <c r="B38" s="152" t="s">
        <v>128</v>
      </c>
      <c r="C38" s="153" t="s">
        <v>129</v>
      </c>
      <c r="D38" s="154" t="s">
        <v>95</v>
      </c>
      <c r="E38" s="155">
        <v>0.64649999999999996</v>
      </c>
      <c r="F38" s="155"/>
      <c r="G38" s="156">
        <f t="shared" si="6"/>
        <v>0</v>
      </c>
      <c r="O38" s="150">
        <v>2</v>
      </c>
      <c r="AA38" s="123">
        <v>12</v>
      </c>
      <c r="AB38" s="123">
        <v>0</v>
      </c>
      <c r="AC38" s="123">
        <v>29</v>
      </c>
      <c r="AZ38" s="123">
        <v>2</v>
      </c>
      <c r="BA38" s="123">
        <f t="shared" si="7"/>
        <v>0</v>
      </c>
      <c r="BB38" s="123">
        <f t="shared" si="8"/>
        <v>0</v>
      </c>
      <c r="BC38" s="123">
        <f t="shared" si="9"/>
        <v>0</v>
      </c>
      <c r="BD38" s="123">
        <f t="shared" si="10"/>
        <v>0</v>
      </c>
      <c r="BE38" s="123">
        <f t="shared" si="11"/>
        <v>0</v>
      </c>
      <c r="CZ38" s="123">
        <v>0</v>
      </c>
    </row>
    <row r="39" spans="1:104" x14ac:dyDescent="0.2">
      <c r="A39" s="157"/>
      <c r="B39" s="158" t="s">
        <v>67</v>
      </c>
      <c r="C39" s="159" t="str">
        <f>CONCATENATE(B20," ",C20)</f>
        <v>722 Vnitřní vodovod</v>
      </c>
      <c r="D39" s="157"/>
      <c r="E39" s="160"/>
      <c r="F39" s="160"/>
      <c r="G39" s="161">
        <f>SUM(G20:G38)</f>
        <v>0</v>
      </c>
      <c r="O39" s="150">
        <v>4</v>
      </c>
      <c r="BA39" s="162">
        <f>SUM(BA20:BA38)</f>
        <v>0</v>
      </c>
      <c r="BB39" s="162">
        <f>SUM(BB20:BB38)</f>
        <v>0</v>
      </c>
      <c r="BC39" s="162">
        <f>SUM(BC20:BC38)</f>
        <v>0</v>
      </c>
      <c r="BD39" s="162">
        <f>SUM(BD20:BD38)</f>
        <v>0</v>
      </c>
      <c r="BE39" s="162">
        <f>SUM(BE20:BE38)</f>
        <v>0</v>
      </c>
    </row>
    <row r="40" spans="1:104" x14ac:dyDescent="0.2">
      <c r="A40" s="143" t="s">
        <v>65</v>
      </c>
      <c r="B40" s="144" t="s">
        <v>130</v>
      </c>
      <c r="C40" s="145" t="s">
        <v>131</v>
      </c>
      <c r="D40" s="146"/>
      <c r="E40" s="147"/>
      <c r="F40" s="147"/>
      <c r="G40" s="148"/>
      <c r="H40" s="149"/>
      <c r="I40" s="149"/>
      <c r="O40" s="150">
        <v>1</v>
      </c>
    </row>
    <row r="41" spans="1:104" x14ac:dyDescent="0.2">
      <c r="A41" s="151">
        <v>30</v>
      </c>
      <c r="B41" s="152" t="s">
        <v>132</v>
      </c>
      <c r="C41" s="153" t="s">
        <v>133</v>
      </c>
      <c r="D41" s="154" t="s">
        <v>123</v>
      </c>
      <c r="E41" s="155">
        <v>8</v>
      </c>
      <c r="F41" s="155"/>
      <c r="G41" s="156">
        <f t="shared" ref="G41:G56" si="12">E41*F41</f>
        <v>0</v>
      </c>
      <c r="O41" s="150">
        <v>2</v>
      </c>
      <c r="AA41" s="123">
        <v>12</v>
      </c>
      <c r="AB41" s="123">
        <v>0</v>
      </c>
      <c r="AC41" s="123">
        <v>30</v>
      </c>
      <c r="AZ41" s="123">
        <v>2</v>
      </c>
      <c r="BA41" s="123">
        <f t="shared" ref="BA41:BA56" si="13">IF(AZ41=1,G41,0)</f>
        <v>0</v>
      </c>
      <c r="BB41" s="123">
        <f t="shared" ref="BB41:BB56" si="14">IF(AZ41=2,G41,0)</f>
        <v>0</v>
      </c>
      <c r="BC41" s="123">
        <f t="shared" ref="BC41:BC56" si="15">IF(AZ41=3,G41,0)</f>
        <v>0</v>
      </c>
      <c r="BD41" s="123">
        <f t="shared" ref="BD41:BD56" si="16">IF(AZ41=4,G41,0)</f>
        <v>0</v>
      </c>
      <c r="BE41" s="123">
        <f t="shared" ref="BE41:BE56" si="17">IF(AZ41=5,G41,0)</f>
        <v>0</v>
      </c>
      <c r="CZ41" s="123">
        <v>0</v>
      </c>
    </row>
    <row r="42" spans="1:104" x14ac:dyDescent="0.2">
      <c r="A42" s="151">
        <v>31</v>
      </c>
      <c r="B42" s="152" t="s">
        <v>134</v>
      </c>
      <c r="C42" s="153" t="s">
        <v>135</v>
      </c>
      <c r="D42" s="154" t="s">
        <v>123</v>
      </c>
      <c r="E42" s="155">
        <v>24</v>
      </c>
      <c r="F42" s="155"/>
      <c r="G42" s="156">
        <f t="shared" si="12"/>
        <v>0</v>
      </c>
      <c r="O42" s="150">
        <v>2</v>
      </c>
      <c r="AA42" s="123">
        <v>12</v>
      </c>
      <c r="AB42" s="123">
        <v>0</v>
      </c>
      <c r="AC42" s="123">
        <v>31</v>
      </c>
      <c r="AZ42" s="123">
        <v>2</v>
      </c>
      <c r="BA42" s="123">
        <f t="shared" si="13"/>
        <v>0</v>
      </c>
      <c r="BB42" s="123">
        <f t="shared" si="14"/>
        <v>0</v>
      </c>
      <c r="BC42" s="123">
        <f t="shared" si="15"/>
        <v>0</v>
      </c>
      <c r="BD42" s="123">
        <f t="shared" si="16"/>
        <v>0</v>
      </c>
      <c r="BE42" s="123">
        <f t="shared" si="17"/>
        <v>0</v>
      </c>
      <c r="CZ42" s="123">
        <v>0</v>
      </c>
    </row>
    <row r="43" spans="1:104" x14ac:dyDescent="0.2">
      <c r="A43" s="151">
        <v>32</v>
      </c>
      <c r="B43" s="152" t="s">
        <v>136</v>
      </c>
      <c r="C43" s="153" t="s">
        <v>137</v>
      </c>
      <c r="D43" s="154" t="s">
        <v>123</v>
      </c>
      <c r="E43" s="155">
        <v>4</v>
      </c>
      <c r="F43" s="155"/>
      <c r="G43" s="156">
        <f t="shared" si="12"/>
        <v>0</v>
      </c>
      <c r="O43" s="150">
        <v>2</v>
      </c>
      <c r="AA43" s="123">
        <v>12</v>
      </c>
      <c r="AB43" s="123">
        <v>0</v>
      </c>
      <c r="AC43" s="123">
        <v>32</v>
      </c>
      <c r="AZ43" s="123">
        <v>2</v>
      </c>
      <c r="BA43" s="123">
        <f t="shared" si="13"/>
        <v>0</v>
      </c>
      <c r="BB43" s="123">
        <f t="shared" si="14"/>
        <v>0</v>
      </c>
      <c r="BC43" s="123">
        <f t="shared" si="15"/>
        <v>0</v>
      </c>
      <c r="BD43" s="123">
        <f t="shared" si="16"/>
        <v>0</v>
      </c>
      <c r="BE43" s="123">
        <f t="shared" si="17"/>
        <v>0</v>
      </c>
      <c r="CZ43" s="123">
        <v>0</v>
      </c>
    </row>
    <row r="44" spans="1:104" x14ac:dyDescent="0.2">
      <c r="A44" s="151">
        <v>33</v>
      </c>
      <c r="B44" s="152" t="s">
        <v>138</v>
      </c>
      <c r="C44" s="153" t="s">
        <v>139</v>
      </c>
      <c r="D44" s="154" t="s">
        <v>123</v>
      </c>
      <c r="E44" s="155">
        <v>8</v>
      </c>
      <c r="F44" s="155"/>
      <c r="G44" s="156">
        <f t="shared" si="12"/>
        <v>0</v>
      </c>
      <c r="O44" s="150">
        <v>2</v>
      </c>
      <c r="AA44" s="123">
        <v>12</v>
      </c>
      <c r="AB44" s="123">
        <v>0</v>
      </c>
      <c r="AC44" s="123">
        <v>33</v>
      </c>
      <c r="AZ44" s="123">
        <v>2</v>
      </c>
      <c r="BA44" s="123">
        <f t="shared" si="13"/>
        <v>0</v>
      </c>
      <c r="BB44" s="123">
        <f t="shared" si="14"/>
        <v>0</v>
      </c>
      <c r="BC44" s="123">
        <f t="shared" si="15"/>
        <v>0</v>
      </c>
      <c r="BD44" s="123">
        <f t="shared" si="16"/>
        <v>0</v>
      </c>
      <c r="BE44" s="123">
        <f t="shared" si="17"/>
        <v>0</v>
      </c>
      <c r="CZ44" s="123">
        <v>1.421E-2</v>
      </c>
    </row>
    <row r="45" spans="1:104" x14ac:dyDescent="0.2">
      <c r="A45" s="151">
        <v>34</v>
      </c>
      <c r="B45" s="152" t="s">
        <v>140</v>
      </c>
      <c r="C45" s="153" t="s">
        <v>141</v>
      </c>
      <c r="D45" s="154" t="s">
        <v>123</v>
      </c>
      <c r="E45" s="155">
        <v>4</v>
      </c>
      <c r="F45" s="155"/>
      <c r="G45" s="156">
        <f t="shared" si="12"/>
        <v>0</v>
      </c>
      <c r="O45" s="150">
        <v>2</v>
      </c>
      <c r="AA45" s="123">
        <v>12</v>
      </c>
      <c r="AB45" s="123">
        <v>0</v>
      </c>
      <c r="AC45" s="123">
        <v>34</v>
      </c>
      <c r="AZ45" s="123">
        <v>2</v>
      </c>
      <c r="BA45" s="123">
        <f t="shared" si="13"/>
        <v>0</v>
      </c>
      <c r="BB45" s="123">
        <f t="shared" si="14"/>
        <v>0</v>
      </c>
      <c r="BC45" s="123">
        <f t="shared" si="15"/>
        <v>0</v>
      </c>
      <c r="BD45" s="123">
        <f t="shared" si="16"/>
        <v>0</v>
      </c>
      <c r="BE45" s="123">
        <f t="shared" si="17"/>
        <v>0</v>
      </c>
      <c r="CZ45" s="123">
        <v>1.0540000000000001E-2</v>
      </c>
    </row>
    <row r="46" spans="1:104" x14ac:dyDescent="0.2">
      <c r="A46" s="151">
        <v>35</v>
      </c>
      <c r="B46" s="152" t="s">
        <v>142</v>
      </c>
      <c r="C46" s="153" t="s">
        <v>143</v>
      </c>
      <c r="D46" s="154" t="s">
        <v>123</v>
      </c>
      <c r="E46" s="155">
        <v>24</v>
      </c>
      <c r="F46" s="155"/>
      <c r="G46" s="156">
        <f t="shared" si="12"/>
        <v>0</v>
      </c>
      <c r="O46" s="150">
        <v>2</v>
      </c>
      <c r="AA46" s="123">
        <v>12</v>
      </c>
      <c r="AB46" s="123">
        <v>0</v>
      </c>
      <c r="AC46" s="123">
        <v>35</v>
      </c>
      <c r="AZ46" s="123">
        <v>2</v>
      </c>
      <c r="BA46" s="123">
        <f t="shared" si="13"/>
        <v>0</v>
      </c>
      <c r="BB46" s="123">
        <f t="shared" si="14"/>
        <v>0</v>
      </c>
      <c r="BC46" s="123">
        <f t="shared" si="15"/>
        <v>0</v>
      </c>
      <c r="BD46" s="123">
        <f t="shared" si="16"/>
        <v>0</v>
      </c>
      <c r="BE46" s="123">
        <f t="shared" si="17"/>
        <v>0</v>
      </c>
      <c r="CZ46" s="123">
        <v>2.4000000000000001E-4</v>
      </c>
    </row>
    <row r="47" spans="1:104" ht="22.5" x14ac:dyDescent="0.2">
      <c r="A47" s="151">
        <v>36</v>
      </c>
      <c r="B47" s="152" t="s">
        <v>144</v>
      </c>
      <c r="C47" s="153" t="s">
        <v>145</v>
      </c>
      <c r="D47" s="154" t="s">
        <v>86</v>
      </c>
      <c r="E47" s="155">
        <v>12</v>
      </c>
      <c r="F47" s="155"/>
      <c r="G47" s="156">
        <f t="shared" si="12"/>
        <v>0</v>
      </c>
      <c r="O47" s="150">
        <v>2</v>
      </c>
      <c r="AA47" s="123">
        <v>12</v>
      </c>
      <c r="AB47" s="123">
        <v>0</v>
      </c>
      <c r="AC47" s="123">
        <v>36</v>
      </c>
      <c r="AZ47" s="123">
        <v>2</v>
      </c>
      <c r="BA47" s="123">
        <f t="shared" si="13"/>
        <v>0</v>
      </c>
      <c r="BB47" s="123">
        <f t="shared" si="14"/>
        <v>0</v>
      </c>
      <c r="BC47" s="123">
        <f t="shared" si="15"/>
        <v>0</v>
      </c>
      <c r="BD47" s="123">
        <f t="shared" si="16"/>
        <v>0</v>
      </c>
      <c r="BE47" s="123">
        <f t="shared" si="17"/>
        <v>0</v>
      </c>
      <c r="CZ47" s="123">
        <v>0</v>
      </c>
    </row>
    <row r="48" spans="1:104" ht="22.5" x14ac:dyDescent="0.2">
      <c r="A48" s="151">
        <v>37</v>
      </c>
      <c r="B48" s="152" t="s">
        <v>146</v>
      </c>
      <c r="C48" s="153" t="s">
        <v>147</v>
      </c>
      <c r="D48" s="154" t="s">
        <v>86</v>
      </c>
      <c r="E48" s="155">
        <v>12</v>
      </c>
      <c r="F48" s="155"/>
      <c r="G48" s="156">
        <f t="shared" si="12"/>
        <v>0</v>
      </c>
      <c r="O48" s="150">
        <v>2</v>
      </c>
      <c r="AA48" s="123">
        <v>12</v>
      </c>
      <c r="AB48" s="123">
        <v>0</v>
      </c>
      <c r="AC48" s="123">
        <v>37</v>
      </c>
      <c r="AZ48" s="123">
        <v>2</v>
      </c>
      <c r="BA48" s="123">
        <f t="shared" si="13"/>
        <v>0</v>
      </c>
      <c r="BB48" s="123">
        <f t="shared" si="14"/>
        <v>0</v>
      </c>
      <c r="BC48" s="123">
        <f t="shared" si="15"/>
        <v>0</v>
      </c>
      <c r="BD48" s="123">
        <f t="shared" si="16"/>
        <v>0</v>
      </c>
      <c r="BE48" s="123">
        <f t="shared" si="17"/>
        <v>0</v>
      </c>
      <c r="CZ48" s="123">
        <v>1.5200000000000001E-3</v>
      </c>
    </row>
    <row r="49" spans="1:104" x14ac:dyDescent="0.2">
      <c r="A49" s="151">
        <v>38</v>
      </c>
      <c r="B49" s="152" t="s">
        <v>148</v>
      </c>
      <c r="C49" s="153" t="s">
        <v>149</v>
      </c>
      <c r="D49" s="154" t="s">
        <v>86</v>
      </c>
      <c r="E49" s="155">
        <v>8</v>
      </c>
      <c r="F49" s="155"/>
      <c r="G49" s="156">
        <f t="shared" si="12"/>
        <v>0</v>
      </c>
      <c r="O49" s="150">
        <v>2</v>
      </c>
      <c r="AA49" s="123">
        <v>12</v>
      </c>
      <c r="AB49" s="123">
        <v>0</v>
      </c>
      <c r="AC49" s="123">
        <v>38</v>
      </c>
      <c r="AZ49" s="123">
        <v>2</v>
      </c>
      <c r="BA49" s="123">
        <f t="shared" si="13"/>
        <v>0</v>
      </c>
      <c r="BB49" s="123">
        <f t="shared" si="14"/>
        <v>0</v>
      </c>
      <c r="BC49" s="123">
        <f t="shared" si="15"/>
        <v>0</v>
      </c>
      <c r="BD49" s="123">
        <f t="shared" si="16"/>
        <v>0</v>
      </c>
      <c r="BE49" s="123">
        <f t="shared" si="17"/>
        <v>0</v>
      </c>
      <c r="CZ49" s="123">
        <v>2.0000000000000001E-4</v>
      </c>
    </row>
    <row r="50" spans="1:104" x14ac:dyDescent="0.2">
      <c r="A50" s="151">
        <v>39</v>
      </c>
      <c r="B50" s="152" t="s">
        <v>150</v>
      </c>
      <c r="C50" s="153" t="s">
        <v>151</v>
      </c>
      <c r="D50" s="154" t="s">
        <v>123</v>
      </c>
      <c r="E50" s="155">
        <v>12</v>
      </c>
      <c r="F50" s="155"/>
      <c r="G50" s="156">
        <f t="shared" si="12"/>
        <v>0</v>
      </c>
      <c r="O50" s="150">
        <v>2</v>
      </c>
      <c r="AA50" s="123">
        <v>12</v>
      </c>
      <c r="AB50" s="123">
        <v>0</v>
      </c>
      <c r="AC50" s="123">
        <v>39</v>
      </c>
      <c r="AZ50" s="123">
        <v>2</v>
      </c>
      <c r="BA50" s="123">
        <f t="shared" si="13"/>
        <v>0</v>
      </c>
      <c r="BB50" s="123">
        <f t="shared" si="14"/>
        <v>0</v>
      </c>
      <c r="BC50" s="123">
        <f t="shared" si="15"/>
        <v>0</v>
      </c>
      <c r="BD50" s="123">
        <f t="shared" si="16"/>
        <v>0</v>
      </c>
      <c r="BE50" s="123">
        <f t="shared" si="17"/>
        <v>0</v>
      </c>
      <c r="CZ50" s="123">
        <v>1.7000000000000001E-4</v>
      </c>
    </row>
    <row r="51" spans="1:104" ht="22.5" x14ac:dyDescent="0.2">
      <c r="A51" s="151">
        <v>40</v>
      </c>
      <c r="B51" s="152" t="s">
        <v>152</v>
      </c>
      <c r="C51" s="153" t="s">
        <v>153</v>
      </c>
      <c r="D51" s="154" t="s">
        <v>73</v>
      </c>
      <c r="E51" s="155">
        <v>14.5</v>
      </c>
      <c r="F51" s="155"/>
      <c r="G51" s="156">
        <f t="shared" si="12"/>
        <v>0</v>
      </c>
      <c r="O51" s="150">
        <v>2</v>
      </c>
      <c r="AA51" s="123">
        <v>12</v>
      </c>
      <c r="AB51" s="123">
        <v>0</v>
      </c>
      <c r="AC51" s="123">
        <v>40</v>
      </c>
      <c r="AZ51" s="123">
        <v>2</v>
      </c>
      <c r="BA51" s="123">
        <f t="shared" si="13"/>
        <v>0</v>
      </c>
      <c r="BB51" s="123">
        <f t="shared" si="14"/>
        <v>0</v>
      </c>
      <c r="BC51" s="123">
        <f t="shared" si="15"/>
        <v>0</v>
      </c>
      <c r="BD51" s="123">
        <f t="shared" si="16"/>
        <v>0</v>
      </c>
      <c r="BE51" s="123">
        <f t="shared" si="17"/>
        <v>0</v>
      </c>
      <c r="CZ51" s="123">
        <v>0</v>
      </c>
    </row>
    <row r="52" spans="1:104" ht="22.5" x14ac:dyDescent="0.2">
      <c r="A52" s="151">
        <v>41</v>
      </c>
      <c r="B52" s="152" t="s">
        <v>152</v>
      </c>
      <c r="C52" s="153" t="s">
        <v>154</v>
      </c>
      <c r="D52" s="154" t="s">
        <v>73</v>
      </c>
      <c r="E52" s="155">
        <v>16</v>
      </c>
      <c r="F52" s="155"/>
      <c r="G52" s="156">
        <f t="shared" si="12"/>
        <v>0</v>
      </c>
      <c r="O52" s="150">
        <v>2</v>
      </c>
      <c r="AA52" s="123">
        <v>12</v>
      </c>
      <c r="AB52" s="123">
        <v>0</v>
      </c>
      <c r="AC52" s="123">
        <v>41</v>
      </c>
      <c r="AZ52" s="123">
        <v>2</v>
      </c>
      <c r="BA52" s="123">
        <f t="shared" si="13"/>
        <v>0</v>
      </c>
      <c r="BB52" s="123">
        <f t="shared" si="14"/>
        <v>0</v>
      </c>
      <c r="BC52" s="123">
        <f t="shared" si="15"/>
        <v>0</v>
      </c>
      <c r="BD52" s="123">
        <f t="shared" si="16"/>
        <v>0</v>
      </c>
      <c r="BE52" s="123">
        <f t="shared" si="17"/>
        <v>0</v>
      </c>
      <c r="CZ52" s="123">
        <v>0</v>
      </c>
    </row>
    <row r="53" spans="1:104" x14ac:dyDescent="0.2">
      <c r="A53" s="151">
        <v>42</v>
      </c>
      <c r="B53" s="152" t="s">
        <v>152</v>
      </c>
      <c r="C53" s="153" t="s">
        <v>155</v>
      </c>
      <c r="D53" s="154" t="s">
        <v>66</v>
      </c>
      <c r="E53" s="155">
        <v>12</v>
      </c>
      <c r="F53" s="155"/>
      <c r="G53" s="156">
        <f t="shared" si="12"/>
        <v>0</v>
      </c>
      <c r="O53" s="150">
        <v>2</v>
      </c>
      <c r="AA53" s="123">
        <v>12</v>
      </c>
      <c r="AB53" s="123">
        <v>0</v>
      </c>
      <c r="AC53" s="123">
        <v>42</v>
      </c>
      <c r="AZ53" s="123">
        <v>2</v>
      </c>
      <c r="BA53" s="123">
        <f t="shared" si="13"/>
        <v>0</v>
      </c>
      <c r="BB53" s="123">
        <f t="shared" si="14"/>
        <v>0</v>
      </c>
      <c r="BC53" s="123">
        <f t="shared" si="15"/>
        <v>0</v>
      </c>
      <c r="BD53" s="123">
        <f t="shared" si="16"/>
        <v>0</v>
      </c>
      <c r="BE53" s="123">
        <f t="shared" si="17"/>
        <v>0</v>
      </c>
      <c r="CZ53" s="123">
        <v>0</v>
      </c>
    </row>
    <row r="54" spans="1:104" x14ac:dyDescent="0.2">
      <c r="A54" s="151">
        <v>43</v>
      </c>
      <c r="B54" s="152" t="s">
        <v>152</v>
      </c>
      <c r="C54" s="153" t="s">
        <v>156</v>
      </c>
      <c r="D54" s="154" t="s">
        <v>66</v>
      </c>
      <c r="E54" s="155">
        <v>12</v>
      </c>
      <c r="F54" s="155"/>
      <c r="G54" s="156">
        <f t="shared" si="12"/>
        <v>0</v>
      </c>
      <c r="O54" s="150">
        <v>2</v>
      </c>
      <c r="AA54" s="123">
        <v>12</v>
      </c>
      <c r="AB54" s="123">
        <v>0</v>
      </c>
      <c r="AC54" s="123">
        <v>43</v>
      </c>
      <c r="AZ54" s="123">
        <v>2</v>
      </c>
      <c r="BA54" s="123">
        <f t="shared" si="13"/>
        <v>0</v>
      </c>
      <c r="BB54" s="123">
        <f t="shared" si="14"/>
        <v>0</v>
      </c>
      <c r="BC54" s="123">
        <f t="shared" si="15"/>
        <v>0</v>
      </c>
      <c r="BD54" s="123">
        <f t="shared" si="16"/>
        <v>0</v>
      </c>
      <c r="BE54" s="123">
        <f t="shared" si="17"/>
        <v>0</v>
      </c>
      <c r="CZ54" s="123">
        <v>0</v>
      </c>
    </row>
    <row r="55" spans="1:104" x14ac:dyDescent="0.2">
      <c r="A55" s="151">
        <v>44</v>
      </c>
      <c r="B55" s="152" t="s">
        <v>152</v>
      </c>
      <c r="C55" s="153" t="s">
        <v>157</v>
      </c>
      <c r="D55" s="154" t="s">
        <v>66</v>
      </c>
      <c r="E55" s="155">
        <v>12</v>
      </c>
      <c r="F55" s="155"/>
      <c r="G55" s="156">
        <f t="shared" si="12"/>
        <v>0</v>
      </c>
      <c r="O55" s="150">
        <v>2</v>
      </c>
      <c r="AA55" s="123">
        <v>12</v>
      </c>
      <c r="AB55" s="123">
        <v>0</v>
      </c>
      <c r="AC55" s="123">
        <v>44</v>
      </c>
      <c r="AZ55" s="123">
        <v>2</v>
      </c>
      <c r="BA55" s="123">
        <f t="shared" si="13"/>
        <v>0</v>
      </c>
      <c r="BB55" s="123">
        <f t="shared" si="14"/>
        <v>0</v>
      </c>
      <c r="BC55" s="123">
        <f t="shared" si="15"/>
        <v>0</v>
      </c>
      <c r="BD55" s="123">
        <f t="shared" si="16"/>
        <v>0</v>
      </c>
      <c r="BE55" s="123">
        <f t="shared" si="17"/>
        <v>0</v>
      </c>
      <c r="CZ55" s="123">
        <v>0</v>
      </c>
    </row>
    <row r="56" spans="1:104" x14ac:dyDescent="0.2">
      <c r="A56" s="151">
        <v>45</v>
      </c>
      <c r="B56" s="152" t="s">
        <v>158</v>
      </c>
      <c r="C56" s="153" t="s">
        <v>159</v>
      </c>
      <c r="D56" s="154" t="s">
        <v>95</v>
      </c>
      <c r="E56" s="155">
        <v>0.29049999999999998</v>
      </c>
      <c r="F56" s="155"/>
      <c r="G56" s="156">
        <f t="shared" si="12"/>
        <v>0</v>
      </c>
      <c r="O56" s="150">
        <v>2</v>
      </c>
      <c r="AA56" s="123">
        <v>12</v>
      </c>
      <c r="AB56" s="123">
        <v>0</v>
      </c>
      <c r="AC56" s="123">
        <v>45</v>
      </c>
      <c r="AZ56" s="123">
        <v>2</v>
      </c>
      <c r="BA56" s="123">
        <f t="shared" si="13"/>
        <v>0</v>
      </c>
      <c r="BB56" s="123">
        <f t="shared" si="14"/>
        <v>0</v>
      </c>
      <c r="BC56" s="123">
        <f t="shared" si="15"/>
        <v>0</v>
      </c>
      <c r="BD56" s="123">
        <f t="shared" si="16"/>
        <v>0</v>
      </c>
      <c r="BE56" s="123">
        <f t="shared" si="17"/>
        <v>0</v>
      </c>
      <c r="CZ56" s="123">
        <v>0</v>
      </c>
    </row>
    <row r="57" spans="1:104" x14ac:dyDescent="0.2">
      <c r="A57" s="157"/>
      <c r="B57" s="158" t="s">
        <v>67</v>
      </c>
      <c r="C57" s="159" t="str">
        <f>CONCATENATE(B40," ",C40)</f>
        <v>725 Zařizovací předměty</v>
      </c>
      <c r="D57" s="157"/>
      <c r="E57" s="160"/>
      <c r="F57" s="160"/>
      <c r="G57" s="161">
        <f>SUM(G40:G56)</f>
        <v>0</v>
      </c>
      <c r="O57" s="150">
        <v>4</v>
      </c>
      <c r="BA57" s="162">
        <f>SUM(BA40:BA56)</f>
        <v>0</v>
      </c>
      <c r="BB57" s="162">
        <f>SUM(BB40:BB56)</f>
        <v>0</v>
      </c>
      <c r="BC57" s="162">
        <f>SUM(BC40:BC56)</f>
        <v>0</v>
      </c>
      <c r="BD57" s="162">
        <f>SUM(BD40:BD56)</f>
        <v>0</v>
      </c>
      <c r="BE57" s="162">
        <f>SUM(BE40:BE56)</f>
        <v>0</v>
      </c>
    </row>
    <row r="58" spans="1:104" x14ac:dyDescent="0.2">
      <c r="A58" s="124"/>
      <c r="B58" s="124"/>
      <c r="C58" s="124"/>
      <c r="D58" s="124"/>
      <c r="E58" s="124"/>
      <c r="F58" s="124"/>
      <c r="G58" s="124"/>
    </row>
    <row r="59" spans="1:104" x14ac:dyDescent="0.2">
      <c r="E59" s="123"/>
    </row>
    <row r="60" spans="1:104" x14ac:dyDescent="0.2">
      <c r="E60" s="123"/>
    </row>
    <row r="61" spans="1:104" x14ac:dyDescent="0.2">
      <c r="E61" s="123"/>
    </row>
    <row r="62" spans="1:104" x14ac:dyDescent="0.2">
      <c r="E62" s="123"/>
    </row>
    <row r="63" spans="1:104" x14ac:dyDescent="0.2">
      <c r="E63" s="123"/>
    </row>
    <row r="64" spans="1:104" x14ac:dyDescent="0.2">
      <c r="E64" s="123"/>
    </row>
    <row r="65" spans="5:5" x14ac:dyDescent="0.2">
      <c r="E65" s="123"/>
    </row>
    <row r="66" spans="5:5" x14ac:dyDescent="0.2">
      <c r="E66" s="123"/>
    </row>
    <row r="67" spans="5:5" x14ac:dyDescent="0.2">
      <c r="E67" s="123"/>
    </row>
    <row r="68" spans="5:5" x14ac:dyDescent="0.2">
      <c r="E68" s="123"/>
    </row>
    <row r="69" spans="5:5" x14ac:dyDescent="0.2">
      <c r="E69" s="123"/>
    </row>
    <row r="70" spans="5:5" x14ac:dyDescent="0.2">
      <c r="E70" s="123"/>
    </row>
    <row r="71" spans="5:5" x14ac:dyDescent="0.2">
      <c r="E71" s="123"/>
    </row>
    <row r="72" spans="5:5" x14ac:dyDescent="0.2">
      <c r="E72" s="123"/>
    </row>
    <row r="73" spans="5:5" x14ac:dyDescent="0.2">
      <c r="E73" s="123"/>
    </row>
    <row r="74" spans="5:5" x14ac:dyDescent="0.2">
      <c r="E74" s="123"/>
    </row>
    <row r="75" spans="5:5" x14ac:dyDescent="0.2">
      <c r="E75" s="123"/>
    </row>
    <row r="76" spans="5:5" x14ac:dyDescent="0.2">
      <c r="E76" s="123"/>
    </row>
    <row r="77" spans="5:5" x14ac:dyDescent="0.2">
      <c r="E77" s="123"/>
    </row>
    <row r="78" spans="5:5" x14ac:dyDescent="0.2">
      <c r="E78" s="123"/>
    </row>
    <row r="79" spans="5:5" x14ac:dyDescent="0.2">
      <c r="E79" s="123"/>
    </row>
    <row r="80" spans="5:5" x14ac:dyDescent="0.2">
      <c r="E80" s="123"/>
    </row>
    <row r="81" spans="1:7" x14ac:dyDescent="0.2">
      <c r="A81" s="163"/>
      <c r="B81" s="163"/>
      <c r="C81" s="163"/>
      <c r="D81" s="163"/>
      <c r="E81" s="163"/>
      <c r="F81" s="163"/>
      <c r="G81" s="163"/>
    </row>
    <row r="82" spans="1:7" x14ac:dyDescent="0.2">
      <c r="A82" s="163"/>
      <c r="B82" s="163"/>
      <c r="C82" s="163"/>
      <c r="D82" s="163"/>
      <c r="E82" s="163"/>
      <c r="F82" s="163"/>
      <c r="G82" s="163"/>
    </row>
    <row r="83" spans="1:7" x14ac:dyDescent="0.2">
      <c r="A83" s="163"/>
      <c r="B83" s="163"/>
      <c r="C83" s="163"/>
      <c r="D83" s="163"/>
      <c r="E83" s="163"/>
      <c r="F83" s="163"/>
      <c r="G83" s="163"/>
    </row>
    <row r="84" spans="1:7" x14ac:dyDescent="0.2">
      <c r="A84" s="163"/>
      <c r="B84" s="163"/>
      <c r="C84" s="163"/>
      <c r="D84" s="163"/>
      <c r="E84" s="163"/>
      <c r="F84" s="163"/>
      <c r="G84" s="163"/>
    </row>
    <row r="85" spans="1:7" x14ac:dyDescent="0.2">
      <c r="E85" s="123"/>
    </row>
    <row r="86" spans="1:7" x14ac:dyDescent="0.2">
      <c r="E86" s="123"/>
    </row>
    <row r="87" spans="1:7" x14ac:dyDescent="0.2">
      <c r="E87" s="123"/>
    </row>
    <row r="88" spans="1:7" x14ac:dyDescent="0.2">
      <c r="E88" s="123"/>
    </row>
    <row r="89" spans="1:7" x14ac:dyDescent="0.2">
      <c r="E89" s="123"/>
    </row>
    <row r="90" spans="1:7" x14ac:dyDescent="0.2">
      <c r="E90" s="123"/>
    </row>
    <row r="91" spans="1:7" x14ac:dyDescent="0.2">
      <c r="E91" s="123"/>
    </row>
    <row r="92" spans="1:7" x14ac:dyDescent="0.2">
      <c r="E92" s="123"/>
    </row>
    <row r="93" spans="1:7" x14ac:dyDescent="0.2">
      <c r="E93" s="123"/>
    </row>
    <row r="94" spans="1:7" x14ac:dyDescent="0.2">
      <c r="E94" s="123"/>
    </row>
    <row r="95" spans="1:7" x14ac:dyDescent="0.2">
      <c r="E95" s="123"/>
    </row>
    <row r="96" spans="1:7" x14ac:dyDescent="0.2">
      <c r="E96" s="123"/>
    </row>
    <row r="97" spans="5:5" x14ac:dyDescent="0.2">
      <c r="E97" s="123"/>
    </row>
    <row r="98" spans="5:5" x14ac:dyDescent="0.2">
      <c r="E98" s="123"/>
    </row>
    <row r="99" spans="5:5" x14ac:dyDescent="0.2">
      <c r="E99" s="123"/>
    </row>
    <row r="100" spans="5:5" x14ac:dyDescent="0.2">
      <c r="E100" s="123"/>
    </row>
    <row r="101" spans="5:5" x14ac:dyDescent="0.2">
      <c r="E101" s="123"/>
    </row>
    <row r="102" spans="5:5" x14ac:dyDescent="0.2">
      <c r="E102" s="123"/>
    </row>
    <row r="103" spans="5:5" x14ac:dyDescent="0.2">
      <c r="E103" s="123"/>
    </row>
    <row r="104" spans="5:5" x14ac:dyDescent="0.2">
      <c r="E104" s="123"/>
    </row>
    <row r="105" spans="5:5" x14ac:dyDescent="0.2">
      <c r="E105" s="123"/>
    </row>
    <row r="106" spans="5:5" x14ac:dyDescent="0.2">
      <c r="E106" s="123"/>
    </row>
    <row r="107" spans="5:5" x14ac:dyDescent="0.2">
      <c r="E107" s="123"/>
    </row>
    <row r="108" spans="5:5" x14ac:dyDescent="0.2">
      <c r="E108" s="123"/>
    </row>
    <row r="109" spans="5:5" x14ac:dyDescent="0.2">
      <c r="E109" s="123"/>
    </row>
    <row r="110" spans="5:5" x14ac:dyDescent="0.2">
      <c r="E110" s="123"/>
    </row>
    <row r="111" spans="5:5" x14ac:dyDescent="0.2">
      <c r="E111" s="123"/>
    </row>
    <row r="112" spans="5:5" x14ac:dyDescent="0.2">
      <c r="E112" s="123"/>
    </row>
    <row r="113" spans="1:7" x14ac:dyDescent="0.2">
      <c r="E113" s="123"/>
    </row>
    <row r="114" spans="1:7" x14ac:dyDescent="0.2">
      <c r="E114" s="123"/>
    </row>
    <row r="115" spans="1:7" x14ac:dyDescent="0.2">
      <c r="E115" s="123"/>
    </row>
    <row r="116" spans="1:7" x14ac:dyDescent="0.2">
      <c r="A116" s="164"/>
      <c r="B116" s="164"/>
    </row>
    <row r="117" spans="1:7" x14ac:dyDescent="0.2">
      <c r="A117" s="163"/>
      <c r="B117" s="163"/>
      <c r="C117" s="166"/>
      <c r="D117" s="166"/>
      <c r="E117" s="167"/>
      <c r="F117" s="166"/>
      <c r="G117" s="168"/>
    </row>
    <row r="118" spans="1:7" x14ac:dyDescent="0.2">
      <c r="A118" s="169"/>
      <c r="B118" s="169"/>
      <c r="C118" s="163"/>
      <c r="D118" s="163"/>
      <c r="E118" s="170"/>
      <c r="F118" s="163"/>
      <c r="G118" s="163"/>
    </row>
    <row r="119" spans="1:7" x14ac:dyDescent="0.2">
      <c r="A119" s="163"/>
      <c r="B119" s="163"/>
      <c r="C119" s="163"/>
      <c r="D119" s="163"/>
      <c r="E119" s="170"/>
      <c r="F119" s="163"/>
      <c r="G119" s="163"/>
    </row>
    <row r="120" spans="1:7" x14ac:dyDescent="0.2">
      <c r="A120" s="163"/>
      <c r="B120" s="163"/>
      <c r="C120" s="163"/>
      <c r="D120" s="163"/>
      <c r="E120" s="170"/>
      <c r="F120" s="163"/>
      <c r="G120" s="163"/>
    </row>
    <row r="121" spans="1:7" x14ac:dyDescent="0.2">
      <c r="A121" s="163"/>
      <c r="B121" s="163"/>
      <c r="C121" s="163"/>
      <c r="D121" s="163"/>
      <c r="E121" s="170"/>
      <c r="F121" s="163"/>
      <c r="G121" s="163"/>
    </row>
    <row r="122" spans="1:7" x14ac:dyDescent="0.2">
      <c r="A122" s="163"/>
      <c r="B122" s="163"/>
      <c r="C122" s="163"/>
      <c r="D122" s="163"/>
      <c r="E122" s="170"/>
      <c r="F122" s="163"/>
      <c r="G122" s="163"/>
    </row>
    <row r="123" spans="1:7" x14ac:dyDescent="0.2">
      <c r="A123" s="163"/>
      <c r="B123" s="163"/>
      <c r="C123" s="163"/>
      <c r="D123" s="163"/>
      <c r="E123" s="170"/>
      <c r="F123" s="163"/>
      <c r="G123" s="163"/>
    </row>
    <row r="124" spans="1:7" x14ac:dyDescent="0.2">
      <c r="A124" s="163"/>
      <c r="B124" s="163"/>
      <c r="C124" s="163"/>
      <c r="D124" s="163"/>
      <c r="E124" s="170"/>
      <c r="F124" s="163"/>
      <c r="G124" s="163"/>
    </row>
    <row r="125" spans="1:7" x14ac:dyDescent="0.2">
      <c r="A125" s="163"/>
      <c r="B125" s="163"/>
      <c r="C125" s="163"/>
      <c r="D125" s="163"/>
      <c r="E125" s="170"/>
      <c r="F125" s="163"/>
      <c r="G125" s="163"/>
    </row>
    <row r="126" spans="1:7" x14ac:dyDescent="0.2">
      <c r="A126" s="163"/>
      <c r="B126" s="163"/>
      <c r="C126" s="163"/>
      <c r="D126" s="163"/>
      <c r="E126" s="170"/>
      <c r="F126" s="163"/>
      <c r="G126" s="163"/>
    </row>
    <row r="127" spans="1:7" x14ac:dyDescent="0.2">
      <c r="A127" s="163"/>
      <c r="B127" s="163"/>
      <c r="C127" s="163"/>
      <c r="D127" s="163"/>
      <c r="E127" s="170"/>
      <c r="F127" s="163"/>
      <c r="G127" s="163"/>
    </row>
    <row r="128" spans="1:7" x14ac:dyDescent="0.2">
      <c r="A128" s="163"/>
      <c r="B128" s="163"/>
      <c r="C128" s="163"/>
      <c r="D128" s="163"/>
      <c r="E128" s="170"/>
      <c r="F128" s="163"/>
      <c r="G128" s="163"/>
    </row>
    <row r="129" spans="1:7" x14ac:dyDescent="0.2">
      <c r="A129" s="163"/>
      <c r="B129" s="163"/>
      <c r="C129" s="163"/>
      <c r="D129" s="163"/>
      <c r="E129" s="170"/>
      <c r="F129" s="163"/>
      <c r="G129" s="163"/>
    </row>
    <row r="130" spans="1:7" x14ac:dyDescent="0.2">
      <c r="A130" s="163"/>
      <c r="B130" s="163"/>
      <c r="C130" s="163"/>
      <c r="D130" s="163"/>
      <c r="E130" s="170"/>
      <c r="F130" s="163"/>
      <c r="G130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Zmije</dc:creator>
  <cp:lastModifiedBy>Zmije</cp:lastModifiedBy>
  <dcterms:created xsi:type="dcterms:W3CDTF">2015-06-24T12:14:57Z</dcterms:created>
  <dcterms:modified xsi:type="dcterms:W3CDTF">2015-06-25T06:47:09Z</dcterms:modified>
</cp:coreProperties>
</file>